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scolln\Offline Records (PD)\ADGBN - Proactive Disclosure Q4\"/>
    </mc:Choice>
  </mc:AlternateContent>
  <xr:revisionPtr revIDLastSave="0" documentId="13_ncr:1_{967A75C3-5C30-4059-847C-562CB478B7D3}" xr6:coauthVersionLast="47" xr6:coauthVersionMax="47" xr10:uidLastSave="{00000000-0000-0000-0000-000000000000}"/>
  <bookViews>
    <workbookView xWindow="-24740" yWindow="-21710" windowWidth="38620" windowHeight="21220" xr2:uid="{00000000-000D-0000-FFFF-FFFF00000000}"/>
  </bookViews>
  <sheets>
    <sheet name="Sheet1" sheetId="1" r:id="rId1"/>
    <sheet name="Salaries_AC_G" sheetId="2" state="hidden" r:id="rId2"/>
    <sheet name="Salaries_AC_DB" sheetId="3" state="hidden" r:id="rId3"/>
  </sheets>
  <definedNames>
    <definedName name="_xlnm.Print_Area" localSheetId="0">Sheet1!$A$1:$K$29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3" l="1"/>
  <c r="H4" i="3"/>
  <c r="H6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5" i="3"/>
  <c r="H26" i="3"/>
  <c r="H27" i="3"/>
  <c r="H28" i="3"/>
  <c r="H30" i="3"/>
  <c r="H31" i="3"/>
  <c r="H32" i="3"/>
  <c r="H33" i="3"/>
  <c r="H35" i="3"/>
  <c r="H36" i="3"/>
  <c r="H37" i="3"/>
  <c r="H38" i="3"/>
  <c r="H40" i="3"/>
  <c r="H41" i="3"/>
  <c r="H42" i="3"/>
  <c r="H43" i="3"/>
  <c r="H45" i="3"/>
  <c r="H47" i="3"/>
  <c r="H49" i="3"/>
  <c r="H51" i="3"/>
  <c r="H52" i="3"/>
  <c r="H53" i="3"/>
  <c r="H54" i="3"/>
  <c r="H55" i="3"/>
  <c r="H57" i="3"/>
  <c r="H58" i="3"/>
  <c r="H59" i="3"/>
  <c r="H60" i="3"/>
  <c r="H61" i="3"/>
  <c r="H63" i="3"/>
  <c r="H64" i="3"/>
  <c r="H66" i="3"/>
  <c r="H68" i="3"/>
  <c r="H2" i="3"/>
  <c r="F68" i="3"/>
  <c r="E68" i="3"/>
  <c r="F66" i="3"/>
  <c r="E66" i="3"/>
  <c r="F64" i="3"/>
  <c r="E64" i="3"/>
  <c r="F63" i="3"/>
  <c r="E63" i="3"/>
  <c r="F61" i="3"/>
  <c r="E61" i="3"/>
  <c r="F60" i="3"/>
  <c r="E60" i="3"/>
  <c r="F59" i="3"/>
  <c r="E59" i="3"/>
  <c r="F58" i="3"/>
  <c r="E58" i="3"/>
  <c r="F57" i="3"/>
  <c r="E57" i="3"/>
  <c r="F55" i="3"/>
  <c r="E55" i="3"/>
  <c r="F54" i="3"/>
  <c r="E54" i="3"/>
  <c r="I54" i="3" s="1"/>
  <c r="F53" i="3"/>
  <c r="E53" i="3"/>
  <c r="F52" i="3"/>
  <c r="E52" i="3"/>
  <c r="F51" i="3"/>
  <c r="E51" i="3"/>
  <c r="F49" i="3"/>
  <c r="E49" i="3"/>
  <c r="F47" i="3"/>
  <c r="E47" i="3"/>
  <c r="F45" i="3"/>
  <c r="E45" i="3"/>
  <c r="F43" i="3"/>
  <c r="E43" i="3"/>
  <c r="F42" i="3"/>
  <c r="E42" i="3"/>
  <c r="F41" i="3"/>
  <c r="E41" i="3"/>
  <c r="F40" i="3"/>
  <c r="E40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8" i="3"/>
  <c r="E28" i="3"/>
  <c r="F27" i="3"/>
  <c r="E27" i="3"/>
  <c r="F26" i="3"/>
  <c r="E26" i="3"/>
  <c r="F25" i="3"/>
  <c r="E25" i="3"/>
  <c r="F23" i="3"/>
  <c r="E23" i="3"/>
  <c r="F22" i="3"/>
  <c r="E22" i="3"/>
  <c r="F21" i="3"/>
  <c r="E21" i="3"/>
  <c r="F20" i="3"/>
  <c r="E20" i="3"/>
  <c r="F18" i="3"/>
  <c r="E18" i="3"/>
  <c r="F17" i="3"/>
  <c r="E17" i="3"/>
  <c r="F16" i="3"/>
  <c r="E16" i="3"/>
  <c r="F15" i="3"/>
  <c r="E15" i="3"/>
  <c r="F13" i="3"/>
  <c r="E13" i="3"/>
  <c r="F12" i="3"/>
  <c r="E12" i="3"/>
  <c r="I12" i="3" s="1"/>
  <c r="F11" i="3"/>
  <c r="E11" i="3"/>
  <c r="F10" i="3"/>
  <c r="E10" i="3"/>
  <c r="F9" i="3"/>
  <c r="E9" i="3"/>
  <c r="F8" i="3"/>
  <c r="E8" i="3"/>
  <c r="F7" i="3"/>
  <c r="E7" i="3"/>
  <c r="F6" i="3"/>
  <c r="E6" i="3"/>
  <c r="F4" i="3"/>
  <c r="E4" i="3"/>
  <c r="F3" i="3"/>
  <c r="E3" i="3"/>
  <c r="F2" i="3"/>
  <c r="E2" i="3"/>
  <c r="H3" i="2"/>
  <c r="H4" i="2"/>
  <c r="H6" i="2"/>
  <c r="H7" i="2"/>
  <c r="H8" i="2"/>
  <c r="H9" i="2"/>
  <c r="H10" i="2"/>
  <c r="H11" i="2"/>
  <c r="H12" i="2"/>
  <c r="H13" i="2"/>
  <c r="H15" i="2"/>
  <c r="H16" i="2"/>
  <c r="H17" i="2"/>
  <c r="H18" i="2"/>
  <c r="H20" i="2"/>
  <c r="H21" i="2"/>
  <c r="H22" i="2"/>
  <c r="H23" i="2"/>
  <c r="H25" i="2"/>
  <c r="H26" i="2"/>
  <c r="H27" i="2"/>
  <c r="H28" i="2"/>
  <c r="H30" i="2"/>
  <c r="H31" i="2"/>
  <c r="H32" i="2"/>
  <c r="H33" i="2"/>
  <c r="H35" i="2"/>
  <c r="H36" i="2"/>
  <c r="H37" i="2"/>
  <c r="H38" i="2"/>
  <c r="H40" i="2"/>
  <c r="H41" i="2"/>
  <c r="H42" i="2"/>
  <c r="H43" i="2"/>
  <c r="H45" i="2"/>
  <c r="H47" i="2"/>
  <c r="H49" i="2"/>
  <c r="H51" i="2"/>
  <c r="H52" i="2"/>
  <c r="H53" i="2"/>
  <c r="H54" i="2"/>
  <c r="H55" i="2"/>
  <c r="H57" i="2"/>
  <c r="H58" i="2"/>
  <c r="H59" i="2"/>
  <c r="H60" i="2"/>
  <c r="H61" i="2"/>
  <c r="H63" i="2"/>
  <c r="H64" i="2"/>
  <c r="H66" i="2"/>
  <c r="H68" i="2"/>
  <c r="H2" i="2"/>
  <c r="F68" i="2"/>
  <c r="E68" i="2"/>
  <c r="F66" i="2"/>
  <c r="E66" i="2"/>
  <c r="F64" i="2"/>
  <c r="E64" i="2"/>
  <c r="F63" i="2"/>
  <c r="E63" i="2"/>
  <c r="F61" i="2"/>
  <c r="E61" i="2"/>
  <c r="F60" i="2"/>
  <c r="E60" i="2"/>
  <c r="F59" i="2"/>
  <c r="E59" i="2"/>
  <c r="F58" i="2"/>
  <c r="E58" i="2"/>
  <c r="F57" i="2"/>
  <c r="E57" i="2"/>
  <c r="F55" i="2"/>
  <c r="E55" i="2"/>
  <c r="F54" i="2"/>
  <c r="E54" i="2"/>
  <c r="F53" i="2"/>
  <c r="E53" i="2"/>
  <c r="F52" i="2"/>
  <c r="E52" i="2"/>
  <c r="F51" i="2"/>
  <c r="E51" i="2"/>
  <c r="F49" i="2"/>
  <c r="E49" i="2"/>
  <c r="F47" i="2"/>
  <c r="E47" i="2"/>
  <c r="I47" i="2" s="1"/>
  <c r="F45" i="2"/>
  <c r="E45" i="2"/>
  <c r="F43" i="2"/>
  <c r="E43" i="2"/>
  <c r="I43" i="2" s="1"/>
  <c r="F42" i="2"/>
  <c r="E42" i="2"/>
  <c r="F41" i="2"/>
  <c r="E41" i="2"/>
  <c r="F40" i="2"/>
  <c r="E40" i="2"/>
  <c r="I40" i="2" s="1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8" i="2"/>
  <c r="E28" i="2"/>
  <c r="F27" i="2"/>
  <c r="E27" i="2"/>
  <c r="F26" i="2"/>
  <c r="E26" i="2"/>
  <c r="I26" i="2" s="1"/>
  <c r="F25" i="2"/>
  <c r="E25" i="2"/>
  <c r="F23" i="2"/>
  <c r="E23" i="2"/>
  <c r="I23" i="2" s="1"/>
  <c r="F22" i="2"/>
  <c r="E22" i="2"/>
  <c r="F21" i="2"/>
  <c r="E21" i="2"/>
  <c r="I21" i="2" s="1"/>
  <c r="F20" i="2"/>
  <c r="E20" i="2"/>
  <c r="F18" i="2"/>
  <c r="E18" i="2"/>
  <c r="F17" i="2"/>
  <c r="E17" i="2"/>
  <c r="F16" i="2"/>
  <c r="E16" i="2"/>
  <c r="I16" i="2" s="1"/>
  <c r="F15" i="2"/>
  <c r="E15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I7" i="2" s="1"/>
  <c r="F6" i="2"/>
  <c r="E6" i="2"/>
  <c r="F4" i="2"/>
  <c r="E4" i="2"/>
  <c r="F3" i="2"/>
  <c r="E3" i="2"/>
  <c r="F2" i="2"/>
  <c r="E2" i="2"/>
  <c r="I11" i="3" l="1"/>
  <c r="I17" i="2"/>
  <c r="I37" i="2"/>
  <c r="I63" i="3"/>
  <c r="I15" i="3"/>
  <c r="I20" i="3"/>
  <c r="I57" i="3"/>
  <c r="I61" i="3"/>
  <c r="I41" i="2"/>
  <c r="I57" i="2"/>
  <c r="I68" i="2"/>
  <c r="I8" i="3"/>
  <c r="I27" i="3"/>
  <c r="I37" i="3"/>
  <c r="I49" i="3"/>
  <c r="I21" i="3"/>
  <c r="I31" i="3"/>
  <c r="I33" i="3"/>
  <c r="I53" i="3"/>
  <c r="I36" i="2"/>
  <c r="I58" i="2"/>
  <c r="I63" i="2"/>
  <c r="I66" i="2"/>
  <c r="I2" i="3"/>
  <c r="I2" i="2"/>
  <c r="I4" i="2"/>
  <c r="I15" i="2"/>
  <c r="I25" i="2"/>
  <c r="I35" i="2"/>
  <c r="I59" i="2"/>
  <c r="I61" i="2"/>
  <c r="I36" i="3"/>
  <c r="I38" i="3"/>
  <c r="I41" i="3"/>
  <c r="I64" i="3"/>
  <c r="I11" i="2"/>
  <c r="I13" i="2"/>
  <c r="I27" i="2"/>
  <c r="I30" i="2"/>
  <c r="I53" i="2"/>
  <c r="I55" i="2"/>
  <c r="I3" i="3"/>
  <c r="I6" i="3"/>
  <c r="I10" i="3"/>
  <c r="I23" i="3"/>
  <c r="I26" i="3"/>
  <c r="I28" i="3"/>
  <c r="I42" i="3"/>
  <c r="I45" i="3"/>
  <c r="I52" i="3"/>
  <c r="I66" i="3"/>
  <c r="I6" i="2"/>
  <c r="I8" i="2"/>
  <c r="I10" i="2"/>
  <c r="I31" i="2"/>
  <c r="I33" i="2"/>
  <c r="I45" i="2"/>
  <c r="I49" i="2"/>
  <c r="I52" i="2"/>
  <c r="I4" i="3"/>
  <c r="I7" i="3"/>
  <c r="I9" i="3"/>
  <c r="I17" i="3"/>
  <c r="I22" i="3"/>
  <c r="I25" i="3"/>
  <c r="I30" i="3"/>
  <c r="I43" i="3"/>
  <c r="I47" i="3"/>
  <c r="I51" i="3"/>
  <c r="I59" i="3"/>
  <c r="I68" i="3"/>
  <c r="I20" i="2"/>
  <c r="I13" i="3"/>
  <c r="I16" i="3"/>
  <c r="I18" i="3"/>
  <c r="I32" i="3"/>
  <c r="I35" i="3"/>
  <c r="I40" i="3"/>
  <c r="I55" i="3"/>
  <c r="I58" i="3"/>
  <c r="I60" i="3"/>
  <c r="I3" i="2"/>
  <c r="I9" i="2"/>
  <c r="I12" i="2"/>
  <c r="I18" i="2"/>
  <c r="I22" i="2"/>
  <c r="I28" i="2"/>
  <c r="I32" i="2"/>
  <c r="I38" i="2"/>
  <c r="I42" i="2"/>
  <c r="I51" i="2"/>
  <c r="I54" i="2"/>
  <c r="I60" i="2"/>
  <c r="I64" i="2"/>
</calcChain>
</file>

<file path=xl/sharedStrings.xml><?xml version="1.0" encoding="utf-8"?>
<sst xmlns="http://schemas.openxmlformats.org/spreadsheetml/2006/main" count="167" uniqueCount="87">
  <si>
    <t>Class</t>
  </si>
  <si>
    <t>SO/2</t>
  </si>
  <si>
    <t>SES2/1</t>
  </si>
  <si>
    <t>SES2/2</t>
  </si>
  <si>
    <t>SES2/5</t>
  </si>
  <si>
    <t>SES3/1</t>
  </si>
  <si>
    <t>SES2/3</t>
  </si>
  <si>
    <t>CEO5.1</t>
  </si>
  <si>
    <t>SES2/4</t>
  </si>
  <si>
    <t>$PF</t>
  </si>
  <si>
    <t>$PA</t>
  </si>
  <si>
    <t>Loading</t>
  </si>
  <si>
    <t>Super (Employer Cont. 9.25%)</t>
  </si>
  <si>
    <t>Car/Chauffeur Allowance</t>
  </si>
  <si>
    <t>Total</t>
  </si>
  <si>
    <t>AO1</t>
  </si>
  <si>
    <t>AO1/1</t>
  </si>
  <si>
    <t>AO1/2</t>
  </si>
  <si>
    <t>AO1/3</t>
  </si>
  <si>
    <t>AO2</t>
  </si>
  <si>
    <t>AO2/1</t>
  </si>
  <si>
    <t>AO2/2</t>
  </si>
  <si>
    <t>AO2/3</t>
  </si>
  <si>
    <t>AO2/4</t>
  </si>
  <si>
    <t>AO2/5</t>
  </si>
  <si>
    <t>AO2/6</t>
  </si>
  <si>
    <t>AO2/7</t>
  </si>
  <si>
    <t>AO2/8</t>
  </si>
  <si>
    <t>AO3</t>
  </si>
  <si>
    <t>AO3/1</t>
  </si>
  <si>
    <t>AO3/2</t>
  </si>
  <si>
    <t>AO3/3</t>
  </si>
  <si>
    <t>AO3/4</t>
  </si>
  <si>
    <t>AO4</t>
  </si>
  <si>
    <t>AO4/1</t>
  </si>
  <si>
    <t>AO4/2</t>
  </si>
  <si>
    <t>AO4/3</t>
  </si>
  <si>
    <t>AO4/4</t>
  </si>
  <si>
    <t>AO5</t>
  </si>
  <si>
    <t>AO5/1</t>
  </si>
  <si>
    <t>AO5/2</t>
  </si>
  <si>
    <t>AO5/3</t>
  </si>
  <si>
    <t>AO5/4</t>
  </si>
  <si>
    <t>AO6</t>
  </si>
  <si>
    <t>AO6/1</t>
  </si>
  <si>
    <t>AO6/2</t>
  </si>
  <si>
    <t>AO6/3</t>
  </si>
  <si>
    <t>AO6/4</t>
  </si>
  <si>
    <t>AO7</t>
  </si>
  <si>
    <t>AO7/1</t>
  </si>
  <si>
    <t>AO7/2</t>
  </si>
  <si>
    <t>AO7/3</t>
  </si>
  <si>
    <t>AO7/4</t>
  </si>
  <si>
    <t>AO8</t>
  </si>
  <si>
    <t>AO8/1</t>
  </si>
  <si>
    <t>AO8/2</t>
  </si>
  <si>
    <t>AO8/3</t>
  </si>
  <si>
    <t>AO8/4</t>
  </si>
  <si>
    <t>SO1</t>
  </si>
  <si>
    <t>SO/1</t>
  </si>
  <si>
    <t>SO2</t>
  </si>
  <si>
    <t>SO3</t>
  </si>
  <si>
    <t>SO/3</t>
  </si>
  <si>
    <t>SES2</t>
  </si>
  <si>
    <t>SES3</t>
  </si>
  <si>
    <t>SES3/2</t>
  </si>
  <si>
    <t>SES3/3</t>
  </si>
  <si>
    <t>SES3/4</t>
  </si>
  <si>
    <t>SES3/5</t>
  </si>
  <si>
    <t>OO3</t>
  </si>
  <si>
    <t>OO3/4</t>
  </si>
  <si>
    <t>Super (Employer Cont. 12.75%)</t>
  </si>
  <si>
    <t>Long Service Leave Levy</t>
  </si>
  <si>
    <t>OO3/1</t>
  </si>
  <si>
    <t>OO4</t>
  </si>
  <si>
    <t>OO4/1</t>
  </si>
  <si>
    <t>COS</t>
  </si>
  <si>
    <t>Pay Point</t>
  </si>
  <si>
    <t>Number of Staff</t>
  </si>
  <si>
    <t>SES</t>
  </si>
  <si>
    <t>Opposition</t>
  </si>
  <si>
    <t xml:space="preserve">Ministerial </t>
  </si>
  <si>
    <t xml:space="preserve">SES </t>
  </si>
  <si>
    <t xml:space="preserve">CEO </t>
  </si>
  <si>
    <t>Band 4</t>
  </si>
  <si>
    <t>Chief of Staff Classification Listing as at 30 June 2024</t>
  </si>
  <si>
    <t xml:space="preserve">Chief Executive and Senior Executive Service remuneration rates are detailed on the Queensland Government website.
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</si>
</sst>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sz val="14"/>
      <color theme="1"/>
      <name val="Arial"/>
      <family val="2"/>
    </font>
    <font>
      <b/>
      <i/>
      <sz val="14"/>
      <color rgb="FFFFFFFF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lightGray">
        <fgColor rgb="FFFFFF00"/>
        <bgColor rgb="FFFFFFEF"/>
      </patternFill>
    </fill>
    <fill>
      <patternFill patternType="lightGray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wrapText="1"/>
    </xf>
    <xf numFmtId="44" fontId="3" fillId="0" borderId="0" xfId="2" applyFont="1" applyAlignment="1">
      <alignment horizontal="right" wrapText="1"/>
    </xf>
    <xf numFmtId="44" fontId="3" fillId="0" borderId="0" xfId="2" applyFont="1" applyAlignment="1">
      <alignment horizontal="center" wrapText="1"/>
    </xf>
    <xf numFmtId="44" fontId="3" fillId="0" borderId="0" xfId="2" applyFont="1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44" fontId="1" fillId="0" borderId="0" xfId="2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43" fontId="1" fillId="0" borderId="0" xfId="2" applyNumberFormat="1" applyAlignment="1">
      <alignment horizontal="right" wrapText="1"/>
    </xf>
    <xf numFmtId="43" fontId="1" fillId="0" borderId="0" xfId="2" applyNumberFormat="1"/>
    <xf numFmtId="43" fontId="1" fillId="0" borderId="0" xfId="2" applyNumberFormat="1" applyAlignment="1">
      <alignment horizontal="right" vertical="top" wrapText="1"/>
    </xf>
    <xf numFmtId="41" fontId="1" fillId="0" borderId="0" xfId="2" applyNumberFormat="1" applyAlignment="1">
      <alignment horizontal="right" wrapText="1"/>
    </xf>
    <xf numFmtId="41" fontId="1" fillId="0" borderId="0" xfId="2" applyNumberFormat="1"/>
    <xf numFmtId="41" fontId="1" fillId="0" borderId="0" xfId="2" applyNumberFormat="1" applyAlignment="1">
      <alignment horizontal="right" vertical="top" wrapText="1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41" fontId="4" fillId="3" borderId="0" xfId="0" applyNumberFormat="1" applyFont="1" applyFill="1" applyAlignment="1">
      <alignment horizontal="justify" wrapText="1" readingOrder="1"/>
    </xf>
    <xf numFmtId="41" fontId="4" fillId="4" borderId="0" xfId="0" applyNumberFormat="1" applyFont="1" applyFill="1" applyAlignment="1">
      <alignment horizontal="justify" readingOrder="1"/>
    </xf>
    <xf numFmtId="41" fontId="4" fillId="4" borderId="0" xfId="0" applyNumberFormat="1" applyFont="1" applyFill="1" applyAlignment="1">
      <alignment horizontal="justify" wrapText="1" readingOrder="1"/>
    </xf>
    <xf numFmtId="41" fontId="4" fillId="3" borderId="0" xfId="0" applyNumberFormat="1" applyFont="1" applyFill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left" wrapText="1"/>
    </xf>
    <xf numFmtId="41" fontId="4" fillId="3" borderId="0" xfId="0" applyNumberFormat="1" applyFont="1" applyFill="1" applyAlignment="1">
      <alignment horizontal="justify" readingOrder="1"/>
    </xf>
    <xf numFmtId="0" fontId="10" fillId="0" borderId="0" xfId="0" applyFont="1"/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1" fillId="3" borderId="0" xfId="0" applyFont="1" applyFill="1"/>
    <xf numFmtId="41" fontId="4" fillId="3" borderId="0" xfId="1" applyNumberFormat="1" applyFont="1" applyFill="1" applyAlignment="1">
      <alignment horizontal="left" vertical="center" wrapText="1" readingOrder="1"/>
    </xf>
    <xf numFmtId="41" fontId="4" fillId="3" borderId="0" xfId="0" applyNumberFormat="1" applyFont="1" applyFill="1" applyAlignment="1">
      <alignment horizontal="justify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readingOrder="1"/>
    </xf>
    <xf numFmtId="41" fontId="4" fillId="3" borderId="0" xfId="0" applyNumberFormat="1" applyFont="1" applyFill="1" applyAlignment="1">
      <alignment horizontal="justify" vertical="center" readingOrder="1"/>
    </xf>
    <xf numFmtId="0" fontId="4" fillId="3" borderId="0" xfId="0" applyFont="1" applyFill="1" applyAlignment="1">
      <alignment horizontal="center" wrapText="1" readingOrder="1"/>
    </xf>
    <xf numFmtId="0" fontId="4" fillId="3" borderId="2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EF"/>
      <color rgb="FF0000FF"/>
      <color rgb="FFFFFFB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G29" sqref="G29"/>
    </sheetView>
  </sheetViews>
  <sheetFormatPr defaultColWidth="8.796875" defaultRowHeight="12.75" x14ac:dyDescent="0.35"/>
  <cols>
    <col min="1" max="2" width="1.73046875" style="16" customWidth="1"/>
    <col min="3" max="3" width="17.19921875" style="16" bestFit="1" customWidth="1"/>
    <col min="4" max="4" width="1.73046875" style="16" customWidth="1"/>
    <col min="5" max="5" width="11.796875" style="16" customWidth="1"/>
    <col min="6" max="6" width="1.73046875" style="16" customWidth="1"/>
    <col min="7" max="7" width="12.53125" style="16" customWidth="1"/>
    <col min="8" max="8" width="6.19921875" style="16" customWidth="1"/>
    <col min="9" max="9" width="11.796875" style="16" customWidth="1"/>
    <col min="10" max="10" width="1.73046875" style="16" customWidth="1"/>
    <col min="11" max="11" width="13" style="16" customWidth="1"/>
    <col min="12" max="253" width="63.19921875" style="16" customWidth="1"/>
    <col min="254" max="16384" width="8.796875" style="16"/>
  </cols>
  <sheetData>
    <row r="1" spans="1:12" ht="17.649999999999999" x14ac:dyDescent="0.5">
      <c r="A1" s="30" t="s">
        <v>85</v>
      </c>
      <c r="B1" s="2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7.25" x14ac:dyDescent="0.4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0.15" customHeight="1" thickBot="1" x14ac:dyDescent="0.5">
      <c r="B3" s="18"/>
      <c r="C3" s="31" t="s">
        <v>0</v>
      </c>
      <c r="D3" s="18"/>
      <c r="E3" s="18" t="s">
        <v>77</v>
      </c>
      <c r="F3" s="18"/>
      <c r="G3" s="32" t="s">
        <v>78</v>
      </c>
      <c r="H3" s="18"/>
      <c r="I3" s="17"/>
      <c r="J3" s="17"/>
      <c r="K3" s="17"/>
      <c r="L3" s="17"/>
    </row>
    <row r="4" spans="1:12" ht="7.5" customHeight="1" thickTop="1" x14ac:dyDescent="0.45">
      <c r="B4" s="19"/>
      <c r="C4" s="19"/>
      <c r="D4" s="19"/>
      <c r="E4" s="19"/>
      <c r="F4" s="19"/>
      <c r="G4" s="33"/>
      <c r="H4" s="19"/>
      <c r="I4" s="17"/>
      <c r="J4" s="17"/>
      <c r="K4" s="17"/>
      <c r="L4" s="17"/>
    </row>
    <row r="5" spans="1:12" ht="25.15" customHeight="1" x14ac:dyDescent="0.45">
      <c r="B5" s="20"/>
      <c r="C5" s="34" t="s">
        <v>81</v>
      </c>
      <c r="D5" s="20"/>
      <c r="E5" s="21"/>
      <c r="F5" s="20"/>
      <c r="G5" s="33"/>
      <c r="H5" s="20"/>
      <c r="I5" s="17"/>
      <c r="J5" s="17"/>
      <c r="K5" s="17"/>
      <c r="L5" s="17"/>
    </row>
    <row r="6" spans="1:12" ht="25.15" customHeight="1" x14ac:dyDescent="0.45">
      <c r="B6" s="21"/>
      <c r="C6" s="21"/>
      <c r="D6" s="21"/>
      <c r="E6" s="21"/>
      <c r="F6" s="21"/>
      <c r="G6" s="33"/>
      <c r="H6" s="21"/>
      <c r="I6" s="17"/>
      <c r="J6" s="17"/>
      <c r="K6" s="17"/>
      <c r="L6" s="17"/>
    </row>
    <row r="7" spans="1:12" ht="24.75" customHeight="1" x14ac:dyDescent="0.45">
      <c r="B7" s="22"/>
      <c r="C7" s="35" t="s">
        <v>83</v>
      </c>
      <c r="D7" s="36"/>
      <c r="E7" s="37" t="s">
        <v>84</v>
      </c>
      <c r="F7" s="36"/>
      <c r="G7" s="38">
        <v>1</v>
      </c>
      <c r="H7" s="22"/>
      <c r="I7" s="17"/>
      <c r="J7" s="17"/>
      <c r="K7" s="17"/>
      <c r="L7" s="17"/>
    </row>
    <row r="8" spans="1:12" ht="25.15" customHeight="1" x14ac:dyDescent="0.45">
      <c r="B8" s="22"/>
      <c r="C8" s="35" t="s">
        <v>82</v>
      </c>
      <c r="D8" s="36"/>
      <c r="E8" s="37">
        <v>3.5</v>
      </c>
      <c r="F8" s="36"/>
      <c r="G8" s="38">
        <v>1</v>
      </c>
      <c r="H8" s="22"/>
      <c r="I8" s="17"/>
      <c r="J8" s="17"/>
      <c r="K8" s="17"/>
      <c r="L8" s="17"/>
    </row>
    <row r="9" spans="1:12" ht="25.15" customHeight="1" x14ac:dyDescent="0.45">
      <c r="B9" s="22"/>
      <c r="C9" s="35" t="s">
        <v>79</v>
      </c>
      <c r="D9" s="36"/>
      <c r="E9" s="37">
        <v>3.3</v>
      </c>
      <c r="F9" s="36"/>
      <c r="G9" s="38">
        <v>1</v>
      </c>
      <c r="H9" s="22"/>
      <c r="I9" s="17"/>
      <c r="J9" s="17"/>
      <c r="K9" s="17"/>
      <c r="L9" s="17"/>
    </row>
    <row r="10" spans="1:12" ht="25.15" customHeight="1" x14ac:dyDescent="0.45">
      <c r="B10" s="22"/>
      <c r="C10" s="35" t="s">
        <v>79</v>
      </c>
      <c r="D10" s="36"/>
      <c r="E10" s="37">
        <v>3.2</v>
      </c>
      <c r="F10" s="36"/>
      <c r="G10" s="38">
        <v>1</v>
      </c>
      <c r="H10" s="22"/>
      <c r="I10" s="17"/>
      <c r="J10" s="17"/>
      <c r="K10" s="17"/>
      <c r="L10" s="17"/>
    </row>
    <row r="11" spans="1:12" ht="25.15" customHeight="1" x14ac:dyDescent="0.45">
      <c r="B11" s="23"/>
      <c r="C11" s="35" t="s">
        <v>79</v>
      </c>
      <c r="D11" s="39"/>
      <c r="E11" s="38">
        <v>2.4</v>
      </c>
      <c r="F11" s="39"/>
      <c r="G11" s="38">
        <v>6</v>
      </c>
      <c r="H11" s="29"/>
      <c r="I11" s="17"/>
      <c r="J11" s="17"/>
      <c r="K11" s="17"/>
      <c r="L11" s="17"/>
    </row>
    <row r="12" spans="1:12" ht="25.15" customHeight="1" x14ac:dyDescent="0.45">
      <c r="B12" s="23"/>
      <c r="C12" s="35" t="s">
        <v>79</v>
      </c>
      <c r="D12" s="39"/>
      <c r="E12" s="38">
        <v>2.2999999999999998</v>
      </c>
      <c r="F12" s="39"/>
      <c r="G12" s="38">
        <v>2</v>
      </c>
      <c r="H12" s="29"/>
      <c r="I12" s="17"/>
      <c r="J12" s="17"/>
      <c r="K12" s="17"/>
      <c r="L12" s="17"/>
    </row>
    <row r="13" spans="1:12" ht="25.15" customHeight="1" x14ac:dyDescent="0.45">
      <c r="B13" s="23"/>
      <c r="C13" s="35" t="s">
        <v>79</v>
      </c>
      <c r="D13" s="39"/>
      <c r="E13" s="38">
        <v>2.2000000000000002</v>
      </c>
      <c r="F13" s="39"/>
      <c r="G13" s="38">
        <v>2</v>
      </c>
      <c r="H13" s="29"/>
      <c r="I13" s="17"/>
      <c r="J13" s="17"/>
      <c r="K13" s="17"/>
      <c r="L13" s="17"/>
    </row>
    <row r="14" spans="1:12" ht="25.15" customHeight="1" x14ac:dyDescent="0.45">
      <c r="B14" s="24"/>
      <c r="C14" s="35" t="s">
        <v>79</v>
      </c>
      <c r="D14" s="36"/>
      <c r="E14" s="37">
        <v>2.1</v>
      </c>
      <c r="F14" s="36"/>
      <c r="G14" s="38">
        <v>5</v>
      </c>
      <c r="H14" s="22"/>
      <c r="I14" s="17"/>
      <c r="J14" s="17"/>
      <c r="K14" s="17"/>
      <c r="L14" s="17"/>
    </row>
    <row r="15" spans="1:12" ht="25.15" customHeight="1" x14ac:dyDescent="0.45">
      <c r="B15" s="25"/>
      <c r="C15" s="25"/>
      <c r="D15" s="25"/>
      <c r="E15" s="40"/>
      <c r="F15" s="25"/>
      <c r="G15" s="40"/>
      <c r="H15" s="25"/>
      <c r="I15" s="17"/>
      <c r="J15" s="17"/>
      <c r="K15" s="17"/>
      <c r="L15" s="17"/>
    </row>
    <row r="16" spans="1:12" ht="25.15" customHeight="1" x14ac:dyDescent="0.45">
      <c r="B16" s="25"/>
      <c r="C16" s="34" t="s">
        <v>80</v>
      </c>
      <c r="D16" s="25"/>
      <c r="E16" s="40"/>
      <c r="F16" s="25"/>
      <c r="G16" s="40"/>
      <c r="H16" s="25"/>
      <c r="I16" s="17"/>
      <c r="J16" s="17"/>
      <c r="K16" s="17"/>
      <c r="L16" s="17"/>
    </row>
    <row r="17" spans="1:12" ht="17.25" customHeight="1" x14ac:dyDescent="0.45">
      <c r="B17" s="25"/>
      <c r="C17" s="25"/>
      <c r="D17" s="25"/>
      <c r="E17" s="40"/>
      <c r="F17" s="25"/>
      <c r="G17" s="40"/>
      <c r="H17" s="25"/>
      <c r="I17" s="17"/>
      <c r="J17" s="17"/>
      <c r="K17" s="17"/>
      <c r="L17" s="17"/>
    </row>
    <row r="18" spans="1:12" ht="25.15" customHeight="1" x14ac:dyDescent="0.45">
      <c r="B18" s="24"/>
      <c r="C18" s="35" t="s">
        <v>79</v>
      </c>
      <c r="D18" s="36"/>
      <c r="E18" s="37">
        <v>2.1</v>
      </c>
      <c r="F18" s="36"/>
      <c r="G18" s="38">
        <v>1</v>
      </c>
      <c r="H18" s="22"/>
      <c r="I18" s="17"/>
      <c r="J18" s="17"/>
      <c r="K18" s="17"/>
      <c r="L18" s="17"/>
    </row>
    <row r="19" spans="1:12" ht="25.15" customHeight="1" thickBot="1" x14ac:dyDescent="0.5">
      <c r="B19" s="26"/>
      <c r="C19" s="26"/>
      <c r="D19" s="26"/>
      <c r="E19" s="26"/>
      <c r="F19" s="26"/>
      <c r="G19" s="41"/>
      <c r="H19" s="26"/>
      <c r="I19" s="17"/>
      <c r="J19" s="17"/>
      <c r="K19" s="17"/>
      <c r="L19" s="17"/>
    </row>
    <row r="20" spans="1:12" ht="25.15" customHeight="1" thickTop="1" x14ac:dyDescent="0.4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28.5" customHeight="1" x14ac:dyDescent="0.45">
      <c r="A21" s="42" t="s">
        <v>86</v>
      </c>
      <c r="B21" s="42"/>
      <c r="C21" s="42"/>
      <c r="D21" s="42"/>
      <c r="E21" s="42"/>
      <c r="F21" s="42"/>
      <c r="G21" s="42"/>
      <c r="H21" s="42"/>
      <c r="I21" s="42"/>
      <c r="J21" s="28"/>
      <c r="K21" s="28"/>
      <c r="L21" s="17"/>
    </row>
    <row r="22" spans="1:12" ht="16.5" customHeight="1" x14ac:dyDescent="0.4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7"/>
    </row>
    <row r="23" spans="1:12" ht="30.75" customHeight="1" x14ac:dyDescent="0.45">
      <c r="A23" s="43"/>
      <c r="B23" s="43"/>
      <c r="C23" s="43"/>
      <c r="D23" s="43"/>
      <c r="E23" s="43"/>
      <c r="F23" s="43"/>
      <c r="G23" s="43"/>
      <c r="H23" s="43"/>
      <c r="I23" s="43"/>
      <c r="J23" s="28"/>
      <c r="K23" s="28"/>
      <c r="L23" s="17"/>
    </row>
    <row r="25" spans="1:12" ht="13.15" x14ac:dyDescent="0.35">
      <c r="C25"/>
    </row>
    <row r="26" spans="1:12" ht="13.15" x14ac:dyDescent="0.35">
      <c r="C26"/>
    </row>
    <row r="27" spans="1:12" ht="13.15" x14ac:dyDescent="0.35">
      <c r="C27"/>
    </row>
    <row r="28" spans="1:12" ht="13.15" x14ac:dyDescent="0.35">
      <c r="C28"/>
    </row>
    <row r="29" spans="1:12" ht="13.15" x14ac:dyDescent="0.35">
      <c r="C29"/>
    </row>
    <row r="30" spans="1:12" ht="13.15" x14ac:dyDescent="0.35">
      <c r="C30"/>
    </row>
  </sheetData>
  <sortState xmlns:xlrd2="http://schemas.microsoft.com/office/spreadsheetml/2017/richdata2" ref="C6:C20">
    <sortCondition descending="1" ref="C6:C20"/>
  </sortState>
  <mergeCells count="2">
    <mergeCell ref="A21:I21"/>
    <mergeCell ref="A23:I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opLeftCell="A43" zoomScaleNormal="100" workbookViewId="0">
      <selection activeCell="C54" sqref="C54"/>
    </sheetView>
  </sheetViews>
  <sheetFormatPr defaultColWidth="12.19921875" defaultRowHeight="13.15" x14ac:dyDescent="0.35"/>
  <cols>
    <col min="1" max="1" width="9.796875" customWidth="1"/>
    <col min="2" max="2" width="6.796875" bestFit="1" customWidth="1"/>
    <col min="3" max="3" width="11.53125" style="7" customWidth="1"/>
    <col min="4" max="6" width="12.19921875" style="7" customWidth="1"/>
    <col min="7" max="8" width="14.19921875" style="7" customWidth="1"/>
    <col min="9" max="9" width="12.19921875" style="7" customWidth="1"/>
  </cols>
  <sheetData>
    <row r="1" spans="1:9" ht="38.25" x14ac:dyDescent="0.35">
      <c r="A1" s="1"/>
      <c r="B1" s="1"/>
      <c r="C1" s="2" t="s">
        <v>9</v>
      </c>
      <c r="D1" s="3" t="s">
        <v>10</v>
      </c>
      <c r="E1" s="4" t="s">
        <v>11</v>
      </c>
      <c r="F1" s="3" t="s">
        <v>12</v>
      </c>
      <c r="G1" s="3" t="s">
        <v>13</v>
      </c>
      <c r="H1" s="3" t="s">
        <v>72</v>
      </c>
      <c r="I1" s="4" t="s">
        <v>14</v>
      </c>
    </row>
    <row r="2" spans="1:9" x14ac:dyDescent="0.35">
      <c r="A2" s="5" t="s">
        <v>15</v>
      </c>
      <c r="B2" s="6" t="s">
        <v>16</v>
      </c>
      <c r="C2" s="10">
        <v>1281.9000000000001</v>
      </c>
      <c r="D2" s="10">
        <v>33444</v>
      </c>
      <c r="E2" s="11">
        <f>ROUND((C2/72.5*145)*17.5%,0)</f>
        <v>449</v>
      </c>
      <c r="F2" s="11">
        <f>ROUND(D2*9.25%,0)</f>
        <v>3094</v>
      </c>
      <c r="G2" s="11"/>
      <c r="H2" s="11">
        <f>ROUND((D2+G2)*2.1%,0)</f>
        <v>702</v>
      </c>
      <c r="I2" s="11">
        <f>SUM(D2:F2)</f>
        <v>36987</v>
      </c>
    </row>
    <row r="3" spans="1:9" x14ac:dyDescent="0.35">
      <c r="A3" s="8"/>
      <c r="B3" s="6" t="s">
        <v>17</v>
      </c>
      <c r="C3" s="10">
        <v>1352.3</v>
      </c>
      <c r="D3" s="10">
        <v>35281</v>
      </c>
      <c r="E3" s="11">
        <f>ROUND((C3/72.5*145)*17.5%,0)</f>
        <v>473</v>
      </c>
      <c r="F3" s="11">
        <f>ROUND(D3*9.25%,0)</f>
        <v>3263</v>
      </c>
      <c r="G3" s="11"/>
      <c r="H3" s="11">
        <f t="shared" ref="H3:H66" si="0">ROUND((D3+G3)*2.1%,0)</f>
        <v>741</v>
      </c>
      <c r="I3" s="11">
        <f>SUM(D3:F3)</f>
        <v>39017</v>
      </c>
    </row>
    <row r="4" spans="1:9" x14ac:dyDescent="0.35">
      <c r="A4" s="8"/>
      <c r="B4" s="6" t="s">
        <v>18</v>
      </c>
      <c r="C4" s="10">
        <v>1422.5</v>
      </c>
      <c r="D4" s="10">
        <v>37112</v>
      </c>
      <c r="E4" s="11">
        <f>ROUND((C4/72.5*145)*17.5%,0)</f>
        <v>498</v>
      </c>
      <c r="F4" s="11">
        <f>ROUND(D4*9.25%,0)</f>
        <v>3433</v>
      </c>
      <c r="G4" s="11"/>
      <c r="H4" s="11">
        <f t="shared" si="0"/>
        <v>779</v>
      </c>
      <c r="I4" s="11">
        <f>SUM(D4:F4)</f>
        <v>41043</v>
      </c>
    </row>
    <row r="5" spans="1:9" x14ac:dyDescent="0.35">
      <c r="A5" s="9"/>
      <c r="B5" s="6"/>
      <c r="C5" s="12"/>
      <c r="D5" s="12"/>
      <c r="E5" s="11"/>
      <c r="F5" s="11"/>
      <c r="G5" s="11"/>
      <c r="H5" s="11"/>
      <c r="I5" s="11"/>
    </row>
    <row r="6" spans="1:9" x14ac:dyDescent="0.35">
      <c r="A6" s="5" t="s">
        <v>19</v>
      </c>
      <c r="B6" s="6" t="s">
        <v>20</v>
      </c>
      <c r="C6" s="10">
        <v>1582.2</v>
      </c>
      <c r="D6" s="10">
        <v>41278</v>
      </c>
      <c r="E6" s="11">
        <f t="shared" ref="E6:E13" si="1">ROUND((C6/72.5*145)*17.5%,0)</f>
        <v>554</v>
      </c>
      <c r="F6" s="11">
        <f t="shared" ref="F6:F13" si="2">ROUND(D6*9.25%,0)</f>
        <v>3818</v>
      </c>
      <c r="G6" s="11"/>
      <c r="H6" s="11">
        <f t="shared" si="0"/>
        <v>867</v>
      </c>
      <c r="I6" s="11">
        <f>SUM(D6:F6)</f>
        <v>45650</v>
      </c>
    </row>
    <row r="7" spans="1:9" x14ac:dyDescent="0.35">
      <c r="A7" s="8"/>
      <c r="B7" s="6" t="s">
        <v>21</v>
      </c>
      <c r="C7" s="10">
        <v>1618.7</v>
      </c>
      <c r="D7" s="10">
        <v>42231</v>
      </c>
      <c r="E7" s="11">
        <f t="shared" si="1"/>
        <v>567</v>
      </c>
      <c r="F7" s="11">
        <f t="shared" si="2"/>
        <v>3906</v>
      </c>
      <c r="G7" s="11"/>
      <c r="H7" s="11">
        <f t="shared" si="0"/>
        <v>887</v>
      </c>
      <c r="I7" s="11">
        <f t="shared" ref="I7:I13" si="3">SUM(D7:F7)</f>
        <v>46704</v>
      </c>
    </row>
    <row r="8" spans="1:9" x14ac:dyDescent="0.35">
      <c r="A8" s="8"/>
      <c r="B8" s="6" t="s">
        <v>22</v>
      </c>
      <c r="C8" s="10">
        <v>1656.3</v>
      </c>
      <c r="D8" s="10">
        <v>43212</v>
      </c>
      <c r="E8" s="11">
        <f t="shared" si="1"/>
        <v>580</v>
      </c>
      <c r="F8" s="11">
        <f t="shared" si="2"/>
        <v>3997</v>
      </c>
      <c r="G8" s="11"/>
      <c r="H8" s="11">
        <f t="shared" si="0"/>
        <v>907</v>
      </c>
      <c r="I8" s="11">
        <f t="shared" si="3"/>
        <v>47789</v>
      </c>
    </row>
    <row r="9" spans="1:9" x14ac:dyDescent="0.35">
      <c r="A9" s="8"/>
      <c r="B9" s="6" t="s">
        <v>23</v>
      </c>
      <c r="C9" s="10">
        <v>1694</v>
      </c>
      <c r="D9" s="10">
        <v>44195</v>
      </c>
      <c r="E9" s="11">
        <f t="shared" si="1"/>
        <v>593</v>
      </c>
      <c r="F9" s="11">
        <f t="shared" si="2"/>
        <v>4088</v>
      </c>
      <c r="G9" s="11"/>
      <c r="H9" s="11">
        <f t="shared" si="0"/>
        <v>928</v>
      </c>
      <c r="I9" s="11">
        <f t="shared" si="3"/>
        <v>48876</v>
      </c>
    </row>
    <row r="10" spans="1:9" x14ac:dyDescent="0.35">
      <c r="A10" s="8"/>
      <c r="B10" s="6" t="s">
        <v>24</v>
      </c>
      <c r="C10" s="10">
        <v>1732.8</v>
      </c>
      <c r="D10" s="10">
        <v>45208</v>
      </c>
      <c r="E10" s="11">
        <f t="shared" si="1"/>
        <v>606</v>
      </c>
      <c r="F10" s="11">
        <f t="shared" si="2"/>
        <v>4182</v>
      </c>
      <c r="G10" s="11"/>
      <c r="H10" s="11">
        <f t="shared" si="0"/>
        <v>949</v>
      </c>
      <c r="I10" s="11">
        <f t="shared" si="3"/>
        <v>49996</v>
      </c>
    </row>
    <row r="11" spans="1:9" x14ac:dyDescent="0.35">
      <c r="A11" s="8"/>
      <c r="B11" s="6" t="s">
        <v>25</v>
      </c>
      <c r="C11" s="10">
        <v>1773.5</v>
      </c>
      <c r="D11" s="10">
        <v>46269</v>
      </c>
      <c r="E11" s="11">
        <f t="shared" si="1"/>
        <v>621</v>
      </c>
      <c r="F11" s="11">
        <f t="shared" si="2"/>
        <v>4280</v>
      </c>
      <c r="G11" s="11"/>
      <c r="H11" s="11">
        <f t="shared" si="0"/>
        <v>972</v>
      </c>
      <c r="I11" s="11">
        <f t="shared" si="3"/>
        <v>51170</v>
      </c>
    </row>
    <row r="12" spans="1:9" x14ac:dyDescent="0.35">
      <c r="A12" s="8"/>
      <c r="B12" s="6" t="s">
        <v>26</v>
      </c>
      <c r="C12" s="10">
        <v>1819.2</v>
      </c>
      <c r="D12" s="10">
        <v>47462</v>
      </c>
      <c r="E12" s="11">
        <f t="shared" si="1"/>
        <v>637</v>
      </c>
      <c r="F12" s="11">
        <f t="shared" si="2"/>
        <v>4390</v>
      </c>
      <c r="G12" s="11"/>
      <c r="H12" s="11">
        <f t="shared" si="0"/>
        <v>997</v>
      </c>
      <c r="I12" s="11">
        <f t="shared" si="3"/>
        <v>52489</v>
      </c>
    </row>
    <row r="13" spans="1:9" x14ac:dyDescent="0.35">
      <c r="A13" s="8"/>
      <c r="B13" s="6" t="s">
        <v>27</v>
      </c>
      <c r="C13" s="10">
        <v>1869.7</v>
      </c>
      <c r="D13" s="10">
        <v>48779</v>
      </c>
      <c r="E13" s="11">
        <f t="shared" si="1"/>
        <v>654</v>
      </c>
      <c r="F13" s="11">
        <f t="shared" si="2"/>
        <v>4512</v>
      </c>
      <c r="G13" s="11"/>
      <c r="H13" s="11">
        <f t="shared" si="0"/>
        <v>1024</v>
      </c>
      <c r="I13" s="11">
        <f t="shared" si="3"/>
        <v>53945</v>
      </c>
    </row>
    <row r="14" spans="1:9" x14ac:dyDescent="0.35">
      <c r="A14" s="9"/>
      <c r="B14" s="6"/>
      <c r="C14" s="12"/>
      <c r="D14" s="12"/>
      <c r="E14" s="11"/>
      <c r="F14" s="11"/>
      <c r="G14" s="11"/>
      <c r="H14" s="11"/>
      <c r="I14" s="11"/>
    </row>
    <row r="15" spans="1:9" x14ac:dyDescent="0.35">
      <c r="A15" s="5" t="s">
        <v>28</v>
      </c>
      <c r="B15" s="6" t="s">
        <v>29</v>
      </c>
      <c r="C15" s="10">
        <v>1998.2</v>
      </c>
      <c r="D15" s="10">
        <v>52132</v>
      </c>
      <c r="E15" s="11">
        <f>ROUND((C15/72.5*145)*17.5%,0)</f>
        <v>699</v>
      </c>
      <c r="F15" s="11">
        <f>ROUND(D15*9.25%,0)</f>
        <v>4822</v>
      </c>
      <c r="G15" s="11"/>
      <c r="H15" s="11">
        <f t="shared" si="0"/>
        <v>1095</v>
      </c>
      <c r="I15" s="11">
        <f>SUM(D15:F15)</f>
        <v>57653</v>
      </c>
    </row>
    <row r="16" spans="1:9" x14ac:dyDescent="0.35">
      <c r="A16" s="8"/>
      <c r="B16" s="6" t="s">
        <v>30</v>
      </c>
      <c r="C16" s="10">
        <v>2075.1999999999998</v>
      </c>
      <c r="D16" s="10">
        <v>54140</v>
      </c>
      <c r="E16" s="11">
        <f>ROUND((C16/72.5*145)*17.5%,0)</f>
        <v>726</v>
      </c>
      <c r="F16" s="11">
        <f>ROUND(D16*9.25%,0)</f>
        <v>5008</v>
      </c>
      <c r="G16" s="11"/>
      <c r="H16" s="11">
        <f t="shared" si="0"/>
        <v>1137</v>
      </c>
      <c r="I16" s="11">
        <f>SUM(D16:F16)</f>
        <v>59874</v>
      </c>
    </row>
    <row r="17" spans="1:9" x14ac:dyDescent="0.35">
      <c r="A17" s="8"/>
      <c r="B17" s="6" t="s">
        <v>31</v>
      </c>
      <c r="C17" s="10">
        <v>2152.1</v>
      </c>
      <c r="D17" s="10">
        <v>56147</v>
      </c>
      <c r="E17" s="11">
        <f>ROUND((C17/72.5*145)*17.5%,0)</f>
        <v>753</v>
      </c>
      <c r="F17" s="11">
        <f>ROUND(D17*9.25%,0)</f>
        <v>5194</v>
      </c>
      <c r="G17" s="11"/>
      <c r="H17" s="11">
        <f t="shared" si="0"/>
        <v>1179</v>
      </c>
      <c r="I17" s="11">
        <f>SUM(D17:F17)</f>
        <v>62094</v>
      </c>
    </row>
    <row r="18" spans="1:9" x14ac:dyDescent="0.35">
      <c r="A18" s="8"/>
      <c r="B18" s="6" t="s">
        <v>32</v>
      </c>
      <c r="C18" s="10">
        <v>2228.1999999999998</v>
      </c>
      <c r="D18" s="10">
        <v>58132</v>
      </c>
      <c r="E18" s="11">
        <f>ROUND((C18/72.5*145)*17.5%,0)</f>
        <v>780</v>
      </c>
      <c r="F18" s="11">
        <f>ROUND(D18*9.25%,0)</f>
        <v>5377</v>
      </c>
      <c r="G18" s="11"/>
      <c r="H18" s="11">
        <f t="shared" si="0"/>
        <v>1221</v>
      </c>
      <c r="I18" s="11">
        <f>SUM(D18:F18)</f>
        <v>64289</v>
      </c>
    </row>
    <row r="19" spans="1:9" x14ac:dyDescent="0.35">
      <c r="A19" s="9"/>
      <c r="B19" s="6"/>
      <c r="C19" s="12"/>
      <c r="D19" s="12"/>
      <c r="E19" s="11"/>
      <c r="F19" s="11"/>
      <c r="G19" s="11"/>
      <c r="H19" s="11"/>
      <c r="I19" s="11"/>
    </row>
    <row r="20" spans="1:9" x14ac:dyDescent="0.35">
      <c r="A20" s="5" t="s">
        <v>33</v>
      </c>
      <c r="B20" s="6" t="s">
        <v>34</v>
      </c>
      <c r="C20" s="10">
        <v>2362.6999999999998</v>
      </c>
      <c r="D20" s="10">
        <v>61641</v>
      </c>
      <c r="E20" s="11">
        <f>ROUND((C20/72.5*145)*17.5%,0)</f>
        <v>827</v>
      </c>
      <c r="F20" s="11">
        <f>ROUND(D20*9.25%,0)</f>
        <v>5702</v>
      </c>
      <c r="G20" s="11"/>
      <c r="H20" s="11">
        <f t="shared" si="0"/>
        <v>1294</v>
      </c>
      <c r="I20" s="11">
        <f>SUM(D20:F20)</f>
        <v>68170</v>
      </c>
    </row>
    <row r="21" spans="1:9" x14ac:dyDescent="0.35">
      <c r="A21" s="8"/>
      <c r="B21" s="6" t="s">
        <v>35</v>
      </c>
      <c r="C21" s="10">
        <v>2440.9</v>
      </c>
      <c r="D21" s="10">
        <v>63681</v>
      </c>
      <c r="E21" s="11">
        <f>ROUND((C21/72.5*145)*17.5%,0)</f>
        <v>854</v>
      </c>
      <c r="F21" s="11">
        <f>ROUND(D21*9.25%,0)</f>
        <v>5890</v>
      </c>
      <c r="G21" s="11"/>
      <c r="H21" s="11">
        <f t="shared" si="0"/>
        <v>1337</v>
      </c>
      <c r="I21" s="11">
        <f>SUM(D21:F21)</f>
        <v>70425</v>
      </c>
    </row>
    <row r="22" spans="1:9" x14ac:dyDescent="0.35">
      <c r="A22" s="8"/>
      <c r="B22" s="6" t="s">
        <v>36</v>
      </c>
      <c r="C22" s="10">
        <v>2519.3000000000002</v>
      </c>
      <c r="D22" s="10">
        <v>65727</v>
      </c>
      <c r="E22" s="11">
        <f>ROUND((C22/72.5*145)*17.5%,0)</f>
        <v>882</v>
      </c>
      <c r="F22" s="11">
        <f>ROUND(D22*9.25%,0)</f>
        <v>6080</v>
      </c>
      <c r="G22" s="11"/>
      <c r="H22" s="11">
        <f t="shared" si="0"/>
        <v>1380</v>
      </c>
      <c r="I22" s="11">
        <f>SUM(D22:F22)</f>
        <v>72689</v>
      </c>
    </row>
    <row r="23" spans="1:9" x14ac:dyDescent="0.35">
      <c r="A23" s="8"/>
      <c r="B23" s="6" t="s">
        <v>37</v>
      </c>
      <c r="C23" s="10">
        <v>2598</v>
      </c>
      <c r="D23" s="10">
        <v>67780</v>
      </c>
      <c r="E23" s="11">
        <f>ROUND((C23/72.5*145)*17.5%,0)</f>
        <v>909</v>
      </c>
      <c r="F23" s="11">
        <f>ROUND(D23*9.25%,0)</f>
        <v>6270</v>
      </c>
      <c r="G23" s="11"/>
      <c r="H23" s="11">
        <f t="shared" si="0"/>
        <v>1423</v>
      </c>
      <c r="I23" s="11">
        <f>SUM(D23:F23)</f>
        <v>74959</v>
      </c>
    </row>
    <row r="24" spans="1:9" x14ac:dyDescent="0.35">
      <c r="A24" s="9"/>
      <c r="B24" s="6"/>
      <c r="C24" s="12"/>
      <c r="D24" s="12"/>
      <c r="E24" s="11"/>
      <c r="F24" s="11"/>
      <c r="G24" s="11"/>
      <c r="H24" s="11"/>
      <c r="I24" s="11"/>
    </row>
    <row r="25" spans="1:9" x14ac:dyDescent="0.35">
      <c r="A25" s="5" t="s">
        <v>38</v>
      </c>
      <c r="B25" s="6" t="s">
        <v>39</v>
      </c>
      <c r="C25" s="10">
        <v>2738.1</v>
      </c>
      <c r="D25" s="10">
        <v>71435</v>
      </c>
      <c r="E25" s="11">
        <f>ROUND((C25/72.5*145)*17.5%,0)</f>
        <v>958</v>
      </c>
      <c r="F25" s="11">
        <f>ROUND(D25*9.25%,0)</f>
        <v>6608</v>
      </c>
      <c r="G25" s="11"/>
      <c r="H25" s="11">
        <f t="shared" si="0"/>
        <v>1500</v>
      </c>
      <c r="I25" s="11">
        <f>SUM(D25:F25)</f>
        <v>79001</v>
      </c>
    </row>
    <row r="26" spans="1:9" x14ac:dyDescent="0.35">
      <c r="A26" s="8"/>
      <c r="B26" s="6" t="s">
        <v>40</v>
      </c>
      <c r="C26" s="10">
        <v>2817.6</v>
      </c>
      <c r="D26" s="10">
        <v>73509</v>
      </c>
      <c r="E26" s="11">
        <f>ROUND((C26/72.5*145)*17.5%,0)</f>
        <v>986</v>
      </c>
      <c r="F26" s="11">
        <f>ROUND(D26*9.25%,0)</f>
        <v>6800</v>
      </c>
      <c r="G26" s="11"/>
      <c r="H26" s="11">
        <f t="shared" si="0"/>
        <v>1544</v>
      </c>
      <c r="I26" s="11">
        <f>SUM(D26:F26)</f>
        <v>81295</v>
      </c>
    </row>
    <row r="27" spans="1:9" x14ac:dyDescent="0.35">
      <c r="A27" s="8"/>
      <c r="B27" s="6" t="s">
        <v>41</v>
      </c>
      <c r="C27" s="10">
        <v>2896.7</v>
      </c>
      <c r="D27" s="10">
        <v>75573</v>
      </c>
      <c r="E27" s="11">
        <f>ROUND((C27/72.5*145)*17.5%,0)</f>
        <v>1014</v>
      </c>
      <c r="F27" s="11">
        <f>ROUND(D27*9.25%,0)</f>
        <v>6991</v>
      </c>
      <c r="G27" s="11"/>
      <c r="H27" s="11">
        <f t="shared" si="0"/>
        <v>1587</v>
      </c>
      <c r="I27" s="11">
        <f>SUM(D27:F27)</f>
        <v>83578</v>
      </c>
    </row>
    <row r="28" spans="1:9" x14ac:dyDescent="0.35">
      <c r="A28" s="8"/>
      <c r="B28" s="6" t="s">
        <v>42</v>
      </c>
      <c r="C28" s="10">
        <v>2976.1</v>
      </c>
      <c r="D28" s="10">
        <v>77644</v>
      </c>
      <c r="E28" s="11">
        <f>ROUND((C28/72.5*145)*17.5%,0)</f>
        <v>1042</v>
      </c>
      <c r="F28" s="11">
        <f>ROUND(D28*9.25%,0)</f>
        <v>7182</v>
      </c>
      <c r="G28" s="11"/>
      <c r="H28" s="11">
        <f t="shared" si="0"/>
        <v>1631</v>
      </c>
      <c r="I28" s="11">
        <f>SUM(D28:F28)</f>
        <v>85868</v>
      </c>
    </row>
    <row r="29" spans="1:9" x14ac:dyDescent="0.35">
      <c r="A29" s="9"/>
      <c r="B29" s="6"/>
      <c r="C29" s="12"/>
      <c r="D29" s="12"/>
      <c r="E29" s="11"/>
      <c r="F29" s="11"/>
      <c r="G29" s="11"/>
      <c r="H29" s="11"/>
      <c r="I29" s="11"/>
    </row>
    <row r="30" spans="1:9" x14ac:dyDescent="0.35">
      <c r="A30" s="5" t="s">
        <v>43</v>
      </c>
      <c r="B30" s="6" t="s">
        <v>44</v>
      </c>
      <c r="C30" s="10">
        <v>3141.6</v>
      </c>
      <c r="D30" s="10">
        <v>81962</v>
      </c>
      <c r="E30" s="11">
        <f>ROUND((C30/72.5*145)*17.5%,0)</f>
        <v>1100</v>
      </c>
      <c r="F30" s="11">
        <f>ROUND(D30*9.25%,0)</f>
        <v>7581</v>
      </c>
      <c r="G30" s="11"/>
      <c r="H30" s="11">
        <f t="shared" si="0"/>
        <v>1721</v>
      </c>
      <c r="I30" s="11">
        <f>SUM(D30:F30)</f>
        <v>90643</v>
      </c>
    </row>
    <row r="31" spans="1:9" x14ac:dyDescent="0.35">
      <c r="A31" s="8"/>
      <c r="B31" s="6" t="s">
        <v>45</v>
      </c>
      <c r="C31" s="10">
        <v>3215</v>
      </c>
      <c r="D31" s="10">
        <v>83877</v>
      </c>
      <c r="E31" s="11">
        <f>ROUND((C31/72.5*145)*17.5%,0)</f>
        <v>1125</v>
      </c>
      <c r="F31" s="11">
        <f>ROUND(D31*9.25%,0)</f>
        <v>7759</v>
      </c>
      <c r="G31" s="11"/>
      <c r="H31" s="11">
        <f t="shared" si="0"/>
        <v>1761</v>
      </c>
      <c r="I31" s="11">
        <f>SUM(D31:F31)</f>
        <v>92761</v>
      </c>
    </row>
    <row r="32" spans="1:9" x14ac:dyDescent="0.35">
      <c r="A32" s="8"/>
      <c r="B32" s="6" t="s">
        <v>46</v>
      </c>
      <c r="C32" s="10">
        <v>3288.3</v>
      </c>
      <c r="D32" s="10">
        <v>85789</v>
      </c>
      <c r="E32" s="11">
        <f>ROUND((C32/72.5*145)*17.5%,0)</f>
        <v>1151</v>
      </c>
      <c r="F32" s="11">
        <f>ROUND(D32*9.25%,0)</f>
        <v>7935</v>
      </c>
      <c r="G32" s="11"/>
      <c r="H32" s="11">
        <f t="shared" si="0"/>
        <v>1802</v>
      </c>
      <c r="I32" s="11">
        <f>SUM(D32:F32)</f>
        <v>94875</v>
      </c>
    </row>
    <row r="33" spans="1:9" x14ac:dyDescent="0.35">
      <c r="A33" s="8"/>
      <c r="B33" s="6" t="s">
        <v>47</v>
      </c>
      <c r="C33" s="10">
        <v>3361.2</v>
      </c>
      <c r="D33" s="10">
        <v>87691</v>
      </c>
      <c r="E33" s="11">
        <f>ROUND((C33/72.5*145)*17.5%,0)</f>
        <v>1176</v>
      </c>
      <c r="F33" s="11">
        <f>ROUND(D33*9.25%,0)</f>
        <v>8111</v>
      </c>
      <c r="G33" s="11"/>
      <c r="H33" s="11">
        <f t="shared" si="0"/>
        <v>1842</v>
      </c>
      <c r="I33" s="11">
        <f>SUM(D33:F33)</f>
        <v>96978</v>
      </c>
    </row>
    <row r="34" spans="1:9" x14ac:dyDescent="0.35">
      <c r="A34" s="9"/>
      <c r="B34" s="6"/>
      <c r="C34" s="12"/>
      <c r="D34" s="12"/>
      <c r="E34" s="11"/>
      <c r="F34" s="11"/>
      <c r="G34" s="11"/>
      <c r="H34" s="11"/>
      <c r="I34" s="11"/>
    </row>
    <row r="35" spans="1:9" x14ac:dyDescent="0.35">
      <c r="A35" s="5" t="s">
        <v>48</v>
      </c>
      <c r="B35" s="6" t="s">
        <v>49</v>
      </c>
      <c r="C35" s="10">
        <v>3515.3</v>
      </c>
      <c r="D35" s="10">
        <v>91712</v>
      </c>
      <c r="E35" s="11">
        <f>ROUND((C35/72.5*145)*17.5%,0)</f>
        <v>1230</v>
      </c>
      <c r="F35" s="11">
        <f>ROUND(D35*9.25%,0)</f>
        <v>8483</v>
      </c>
      <c r="G35" s="11"/>
      <c r="H35" s="11">
        <f t="shared" si="0"/>
        <v>1926</v>
      </c>
      <c r="I35" s="11">
        <f>SUM(D35:F35)</f>
        <v>101425</v>
      </c>
    </row>
    <row r="36" spans="1:9" x14ac:dyDescent="0.35">
      <c r="A36" s="8"/>
      <c r="B36" s="6" t="s">
        <v>50</v>
      </c>
      <c r="C36" s="10">
        <v>3600.1</v>
      </c>
      <c r="D36" s="10">
        <v>93924</v>
      </c>
      <c r="E36" s="11">
        <f>ROUND((C36/72.5*145)*17.5%,0)</f>
        <v>1260</v>
      </c>
      <c r="F36" s="11">
        <f>ROUND(D36*9.25%,0)</f>
        <v>8688</v>
      </c>
      <c r="G36" s="11"/>
      <c r="H36" s="11">
        <f t="shared" si="0"/>
        <v>1972</v>
      </c>
      <c r="I36" s="11">
        <f>SUM(D36:F36)</f>
        <v>103872</v>
      </c>
    </row>
    <row r="37" spans="1:9" x14ac:dyDescent="0.35">
      <c r="A37" s="8"/>
      <c r="B37" s="6" t="s">
        <v>51</v>
      </c>
      <c r="C37" s="10">
        <v>3684.9</v>
      </c>
      <c r="D37" s="10">
        <v>96136</v>
      </c>
      <c r="E37" s="11">
        <f>ROUND((C37/72.5*145)*17.5%,0)</f>
        <v>1290</v>
      </c>
      <c r="F37" s="11">
        <f>ROUND(D37*9.25%,0)</f>
        <v>8893</v>
      </c>
      <c r="G37" s="11"/>
      <c r="H37" s="11">
        <f t="shared" si="0"/>
        <v>2019</v>
      </c>
      <c r="I37" s="11">
        <f>SUM(D37:F37)</f>
        <v>106319</v>
      </c>
    </row>
    <row r="38" spans="1:9" x14ac:dyDescent="0.35">
      <c r="A38" s="8"/>
      <c r="B38" s="6" t="s">
        <v>52</v>
      </c>
      <c r="C38" s="10">
        <v>3769.4</v>
      </c>
      <c r="D38" s="10">
        <v>98341</v>
      </c>
      <c r="E38" s="11">
        <f>ROUND((C38/72.5*145)*17.5%,0)</f>
        <v>1319</v>
      </c>
      <c r="F38" s="11">
        <f>ROUND(D38*9.25%,0)</f>
        <v>9097</v>
      </c>
      <c r="G38" s="11"/>
      <c r="H38" s="11">
        <f t="shared" si="0"/>
        <v>2065</v>
      </c>
      <c r="I38" s="11">
        <f>SUM(D38:F38)</f>
        <v>108757</v>
      </c>
    </row>
    <row r="39" spans="1:9" x14ac:dyDescent="0.35">
      <c r="A39" s="9"/>
      <c r="B39" s="6"/>
      <c r="C39" s="12"/>
      <c r="D39" s="12"/>
      <c r="E39" s="11"/>
      <c r="F39" s="11"/>
      <c r="G39" s="11"/>
      <c r="H39" s="11"/>
      <c r="I39" s="11"/>
    </row>
    <row r="40" spans="1:9" x14ac:dyDescent="0.35">
      <c r="A40" s="5" t="s">
        <v>53</v>
      </c>
      <c r="B40" s="6" t="s">
        <v>54</v>
      </c>
      <c r="C40" s="10">
        <v>3894.7</v>
      </c>
      <c r="D40" s="10">
        <v>101610</v>
      </c>
      <c r="E40" s="11">
        <f>ROUND((C40/72.5*145)*17.5%,0)</f>
        <v>1363</v>
      </c>
      <c r="F40" s="11">
        <f>ROUND(D40*9.25%,0)</f>
        <v>9399</v>
      </c>
      <c r="G40" s="11"/>
      <c r="H40" s="11">
        <f t="shared" si="0"/>
        <v>2134</v>
      </c>
      <c r="I40" s="11">
        <f>SUM(D40:F40)</f>
        <v>112372</v>
      </c>
    </row>
    <row r="41" spans="1:9" x14ac:dyDescent="0.35">
      <c r="A41" s="8"/>
      <c r="B41" s="6" t="s">
        <v>55</v>
      </c>
      <c r="C41" s="10">
        <v>3970</v>
      </c>
      <c r="D41" s="10">
        <v>103574</v>
      </c>
      <c r="E41" s="11">
        <f>ROUND((C41/72.5*145)*17.5%,0)</f>
        <v>1390</v>
      </c>
      <c r="F41" s="11">
        <f>ROUND(D41*9.25%,0)</f>
        <v>9581</v>
      </c>
      <c r="G41" s="11"/>
      <c r="H41" s="11">
        <f t="shared" si="0"/>
        <v>2175</v>
      </c>
      <c r="I41" s="11">
        <f>SUM(D41:F41)</f>
        <v>114545</v>
      </c>
    </row>
    <row r="42" spans="1:9" x14ac:dyDescent="0.35">
      <c r="A42" s="9"/>
      <c r="B42" s="6" t="s">
        <v>56</v>
      </c>
      <c r="C42" s="10">
        <v>4044.2</v>
      </c>
      <c r="D42" s="10">
        <v>105510</v>
      </c>
      <c r="E42" s="11">
        <f>ROUND((C42/72.5*145)*17.5%,0)</f>
        <v>1415</v>
      </c>
      <c r="F42" s="11">
        <f>ROUND(D42*9.25%,0)</f>
        <v>9760</v>
      </c>
      <c r="G42" s="11"/>
      <c r="H42" s="11">
        <f t="shared" si="0"/>
        <v>2216</v>
      </c>
      <c r="I42" s="11">
        <f>SUM(D42:F42)</f>
        <v>116685</v>
      </c>
    </row>
    <row r="43" spans="1:9" x14ac:dyDescent="0.35">
      <c r="A43" s="9"/>
      <c r="B43" s="6" t="s">
        <v>57</v>
      </c>
      <c r="C43" s="10">
        <v>4119.2</v>
      </c>
      <c r="D43" s="10">
        <v>107467</v>
      </c>
      <c r="E43" s="11">
        <f>ROUND((C43/72.5*145)*17.5%,0)</f>
        <v>1442</v>
      </c>
      <c r="F43" s="11">
        <f>ROUND(D43*9.25%,0)</f>
        <v>9941</v>
      </c>
      <c r="G43" s="11"/>
      <c r="H43" s="11">
        <f t="shared" si="0"/>
        <v>2257</v>
      </c>
      <c r="I43" s="11">
        <f>SUM(D43:F43)</f>
        <v>118850</v>
      </c>
    </row>
    <row r="44" spans="1:9" x14ac:dyDescent="0.35">
      <c r="A44" s="9"/>
      <c r="B44" s="6"/>
      <c r="C44" s="12"/>
      <c r="D44" s="12"/>
      <c r="E44" s="11"/>
      <c r="F44" s="11"/>
      <c r="G44" s="11"/>
      <c r="H44" s="11"/>
      <c r="I44" s="11"/>
    </row>
    <row r="45" spans="1:9" x14ac:dyDescent="0.35">
      <c r="A45" s="5" t="s">
        <v>58</v>
      </c>
      <c r="B45" s="6" t="s">
        <v>59</v>
      </c>
      <c r="C45" s="10">
        <v>4403.7</v>
      </c>
      <c r="D45" s="10">
        <v>114889</v>
      </c>
      <c r="E45" s="11">
        <f>ROUND((C45/72.5*145)*17.5%,0)</f>
        <v>1541</v>
      </c>
      <c r="F45" s="11">
        <f>ROUND(D45*9.25%,0)</f>
        <v>10627</v>
      </c>
      <c r="G45" s="11"/>
      <c r="H45" s="11">
        <f t="shared" si="0"/>
        <v>2413</v>
      </c>
      <c r="I45" s="11">
        <f>SUM(D45:F45)</f>
        <v>127057</v>
      </c>
    </row>
    <row r="46" spans="1:9" x14ac:dyDescent="0.35">
      <c r="A46" s="8"/>
      <c r="B46" s="6"/>
      <c r="C46" s="10"/>
      <c r="D46" s="10"/>
      <c r="E46" s="11"/>
      <c r="F46" s="11"/>
      <c r="G46" s="11"/>
      <c r="H46" s="11"/>
      <c r="I46" s="11"/>
    </row>
    <row r="47" spans="1:9" x14ac:dyDescent="0.35">
      <c r="A47" s="5" t="s">
        <v>60</v>
      </c>
      <c r="B47" s="6" t="s">
        <v>1</v>
      </c>
      <c r="C47" s="10">
        <v>4617.3999999999996</v>
      </c>
      <c r="D47" s="10">
        <v>120465</v>
      </c>
      <c r="E47" s="11">
        <f>ROUND((C47/72.5*145)*17.5%,0)</f>
        <v>1616</v>
      </c>
      <c r="F47" s="11">
        <f>ROUND(D47*9.25%,0)</f>
        <v>11143</v>
      </c>
      <c r="G47" s="11"/>
      <c r="H47" s="11">
        <f t="shared" si="0"/>
        <v>2530</v>
      </c>
      <c r="I47" s="11">
        <f>SUM(D47:F47)</f>
        <v>133224</v>
      </c>
    </row>
    <row r="48" spans="1:9" x14ac:dyDescent="0.35">
      <c r="A48" s="8"/>
      <c r="B48" s="6"/>
      <c r="C48" s="10"/>
      <c r="D48" s="10"/>
      <c r="E48" s="11"/>
      <c r="F48" s="11"/>
      <c r="G48" s="11"/>
      <c r="H48" s="11"/>
      <c r="I48" s="11"/>
    </row>
    <row r="49" spans="1:9" x14ac:dyDescent="0.35">
      <c r="A49" s="5" t="s">
        <v>61</v>
      </c>
      <c r="B49" s="6" t="s">
        <v>62</v>
      </c>
      <c r="C49" s="10">
        <v>4831.2</v>
      </c>
      <c r="D49" s="10">
        <v>126044</v>
      </c>
      <c r="E49" s="11">
        <f>ROUND((C49/72.5*145)*17.5%,0)</f>
        <v>1691</v>
      </c>
      <c r="F49" s="11">
        <f>ROUND(D49*9.25%,0)</f>
        <v>11659</v>
      </c>
      <c r="G49" s="11"/>
      <c r="H49" s="11">
        <f t="shared" si="0"/>
        <v>2647</v>
      </c>
      <c r="I49" s="11">
        <f>SUM(D49:F49)</f>
        <v>139394</v>
      </c>
    </row>
    <row r="50" spans="1:9" x14ac:dyDescent="0.35">
      <c r="A50" s="8"/>
      <c r="B50" s="6"/>
      <c r="C50" s="10"/>
      <c r="D50" s="10"/>
      <c r="E50" s="11"/>
      <c r="F50" s="11"/>
      <c r="G50" s="11"/>
      <c r="H50" s="11"/>
      <c r="I50" s="11"/>
    </row>
    <row r="51" spans="1:9" x14ac:dyDescent="0.35">
      <c r="A51" s="5" t="s">
        <v>63</v>
      </c>
      <c r="B51" s="6" t="s">
        <v>2</v>
      </c>
      <c r="C51" s="10">
        <v>4844.7</v>
      </c>
      <c r="D51" s="10">
        <v>126394</v>
      </c>
      <c r="E51" s="11">
        <f>ROUND((C51/72.5*145)*17.5%,0)</f>
        <v>1696</v>
      </c>
      <c r="F51" s="11">
        <f>ROUND(D51*9.25%,0)</f>
        <v>11691</v>
      </c>
      <c r="G51" s="11">
        <v>25500</v>
      </c>
      <c r="H51" s="11">
        <f t="shared" si="0"/>
        <v>3190</v>
      </c>
      <c r="I51" s="11">
        <f>SUM(D51:G51)</f>
        <v>165281</v>
      </c>
    </row>
    <row r="52" spans="1:9" x14ac:dyDescent="0.35">
      <c r="A52" s="8"/>
      <c r="B52" s="6" t="s">
        <v>3</v>
      </c>
      <c r="C52" s="10">
        <v>5053.8</v>
      </c>
      <c r="D52" s="10">
        <v>131851</v>
      </c>
      <c r="E52" s="11">
        <f>ROUND((C52/72.5*145)*17.5%,0)</f>
        <v>1769</v>
      </c>
      <c r="F52" s="11">
        <f>ROUND(D52*9.25%,0)</f>
        <v>12196</v>
      </c>
      <c r="G52" s="11">
        <v>25500</v>
      </c>
      <c r="H52" s="11">
        <f t="shared" si="0"/>
        <v>3304</v>
      </c>
      <c r="I52" s="11">
        <f>SUM(D52:G52)</f>
        <v>171316</v>
      </c>
    </row>
    <row r="53" spans="1:9" x14ac:dyDescent="0.35">
      <c r="A53" s="8"/>
      <c r="B53" s="6" t="s">
        <v>6</v>
      </c>
      <c r="C53" s="10">
        <v>5263</v>
      </c>
      <c r="D53" s="10">
        <v>137307</v>
      </c>
      <c r="E53" s="11">
        <f>ROUND((C53/72.5*145)*17.5%,0)</f>
        <v>1842</v>
      </c>
      <c r="F53" s="11">
        <f>ROUND(D53*9.25%,0)</f>
        <v>12701</v>
      </c>
      <c r="G53" s="11">
        <v>25500</v>
      </c>
      <c r="H53" s="11">
        <f t="shared" si="0"/>
        <v>3419</v>
      </c>
      <c r="I53" s="11">
        <f>SUM(D53:G53)</f>
        <v>177350</v>
      </c>
    </row>
    <row r="54" spans="1:9" x14ac:dyDescent="0.35">
      <c r="A54" s="8"/>
      <c r="B54" s="6" t="s">
        <v>8</v>
      </c>
      <c r="C54" s="10">
        <v>5506.9</v>
      </c>
      <c r="D54" s="10">
        <v>143670</v>
      </c>
      <c r="E54" s="11">
        <f>ROUND((C54/72.5*145)*17.5%,0)</f>
        <v>1927</v>
      </c>
      <c r="F54" s="11">
        <f>ROUND(D54*9.25%,0)</f>
        <v>13289</v>
      </c>
      <c r="G54" s="11">
        <v>25500</v>
      </c>
      <c r="H54" s="11">
        <f t="shared" si="0"/>
        <v>3553</v>
      </c>
      <c r="I54" s="11">
        <f>SUM(D54:G54)</f>
        <v>184386</v>
      </c>
    </row>
    <row r="55" spans="1:9" x14ac:dyDescent="0.35">
      <c r="A55" s="8"/>
      <c r="B55" s="6" t="s">
        <v>4</v>
      </c>
      <c r="C55" s="10">
        <v>5750.9</v>
      </c>
      <c r="D55" s="10">
        <v>150036</v>
      </c>
      <c r="E55" s="11">
        <f>ROUND((C55/72.5*145)*17.5%,0)</f>
        <v>2013</v>
      </c>
      <c r="F55" s="11">
        <f>ROUND(D55*9.25%,0)</f>
        <v>13878</v>
      </c>
      <c r="G55" s="11">
        <v>25500</v>
      </c>
      <c r="H55" s="11">
        <f t="shared" si="0"/>
        <v>3686</v>
      </c>
      <c r="I55" s="11">
        <f>SUM(D55:G55)</f>
        <v>191427</v>
      </c>
    </row>
    <row r="56" spans="1:9" x14ac:dyDescent="0.35">
      <c r="A56" s="8"/>
      <c r="B56" s="6"/>
      <c r="C56" s="10"/>
      <c r="D56" s="10"/>
      <c r="E56" s="11"/>
      <c r="F56" s="11"/>
      <c r="G56" s="11"/>
      <c r="H56" s="11"/>
      <c r="I56" s="11"/>
    </row>
    <row r="57" spans="1:9" x14ac:dyDescent="0.35">
      <c r="A57" s="5" t="s">
        <v>64</v>
      </c>
      <c r="B57" s="6" t="s">
        <v>5</v>
      </c>
      <c r="C57" s="10">
        <v>5962</v>
      </c>
      <c r="D57" s="10">
        <v>155544</v>
      </c>
      <c r="E57" s="11">
        <f>ROUND((C57/72.5*145)*17.5%,0)</f>
        <v>2087</v>
      </c>
      <c r="F57" s="11">
        <f>ROUND(D57*9.25%,0)</f>
        <v>14388</v>
      </c>
      <c r="G57" s="11">
        <v>27000</v>
      </c>
      <c r="H57" s="11">
        <f t="shared" si="0"/>
        <v>3833</v>
      </c>
      <c r="I57" s="11">
        <f>SUM(D57:G57)</f>
        <v>199019</v>
      </c>
    </row>
    <row r="58" spans="1:9" x14ac:dyDescent="0.35">
      <c r="A58" s="8"/>
      <c r="B58" s="6" t="s">
        <v>65</v>
      </c>
      <c r="C58" s="10">
        <v>6211.3</v>
      </c>
      <c r="D58" s="10">
        <v>162049</v>
      </c>
      <c r="E58" s="11">
        <f>ROUND((C58/72.5*145)*17.5%,0)</f>
        <v>2174</v>
      </c>
      <c r="F58" s="11">
        <f>ROUND(D58*9.25%,0)</f>
        <v>14990</v>
      </c>
      <c r="G58" s="11">
        <v>27000</v>
      </c>
      <c r="H58" s="11">
        <f t="shared" si="0"/>
        <v>3970</v>
      </c>
      <c r="I58" s="11">
        <f>SUM(D58:G58)</f>
        <v>206213</v>
      </c>
    </row>
    <row r="59" spans="1:9" x14ac:dyDescent="0.35">
      <c r="A59" s="8"/>
      <c r="B59" s="6" t="s">
        <v>66</v>
      </c>
      <c r="C59" s="10">
        <v>6460.5</v>
      </c>
      <c r="D59" s="10">
        <v>168551</v>
      </c>
      <c r="E59" s="11">
        <f>ROUND((C59/72.5*145)*17.5%,0)</f>
        <v>2261</v>
      </c>
      <c r="F59" s="11">
        <f>ROUND(D59*9.25%,0)</f>
        <v>15591</v>
      </c>
      <c r="G59" s="11">
        <v>27000</v>
      </c>
      <c r="H59" s="11">
        <f t="shared" si="0"/>
        <v>4107</v>
      </c>
      <c r="I59" s="11">
        <f>SUM(D59:G59)</f>
        <v>213403</v>
      </c>
    </row>
    <row r="60" spans="1:9" x14ac:dyDescent="0.35">
      <c r="A60" s="8"/>
      <c r="B60" s="6" t="s">
        <v>67</v>
      </c>
      <c r="C60" s="10">
        <v>6710</v>
      </c>
      <c r="D60" s="10">
        <v>175060</v>
      </c>
      <c r="E60" s="11">
        <f>ROUND((C60/72.5*145)*17.5%,0)</f>
        <v>2349</v>
      </c>
      <c r="F60" s="11">
        <f>ROUND(D60*9.25%,0)</f>
        <v>16193</v>
      </c>
      <c r="G60" s="11">
        <v>27000</v>
      </c>
      <c r="H60" s="11">
        <f t="shared" si="0"/>
        <v>4243</v>
      </c>
      <c r="I60" s="11">
        <f>SUM(D60:G60)</f>
        <v>220602</v>
      </c>
    </row>
    <row r="61" spans="1:9" x14ac:dyDescent="0.35">
      <c r="A61" s="8"/>
      <c r="B61" s="6" t="s">
        <v>68</v>
      </c>
      <c r="C61" s="10">
        <v>6937.9</v>
      </c>
      <c r="D61" s="10">
        <v>181005</v>
      </c>
      <c r="E61" s="11">
        <f>ROUND((C61/72.5*145)*17.5%,0)</f>
        <v>2428</v>
      </c>
      <c r="F61" s="11">
        <f>ROUND(D61*9.25%,0)</f>
        <v>16743</v>
      </c>
      <c r="G61" s="11">
        <v>27000</v>
      </c>
      <c r="H61" s="11">
        <f t="shared" si="0"/>
        <v>4368</v>
      </c>
      <c r="I61" s="11">
        <f>SUM(D61:G61)</f>
        <v>227176</v>
      </c>
    </row>
    <row r="62" spans="1:9" x14ac:dyDescent="0.35">
      <c r="C62" s="11"/>
      <c r="D62" s="11"/>
      <c r="E62" s="11"/>
      <c r="F62" s="11"/>
      <c r="G62" s="11"/>
      <c r="H62" s="11"/>
      <c r="I62" s="11"/>
    </row>
    <row r="63" spans="1:9" x14ac:dyDescent="0.3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1">
        <f t="shared" si="0"/>
        <v>1603</v>
      </c>
      <c r="I63" s="11">
        <f>SUM(D63:G63)</f>
        <v>81365</v>
      </c>
    </row>
    <row r="64" spans="1:9" ht="13.45" customHeight="1" x14ac:dyDescent="0.3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1">
        <f t="shared" si="0"/>
        <v>944</v>
      </c>
      <c r="I64" s="11">
        <f>SUM(D64:G64)</f>
        <v>49727</v>
      </c>
    </row>
    <row r="65" spans="1:9" x14ac:dyDescent="0.35">
      <c r="C65" s="11"/>
      <c r="D65" s="11"/>
      <c r="E65" s="11"/>
      <c r="F65" s="11"/>
      <c r="G65" s="11"/>
      <c r="H65" s="11"/>
      <c r="I65" s="11"/>
    </row>
    <row r="66" spans="1:9" x14ac:dyDescent="0.3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1">
        <f t="shared" si="0"/>
        <v>1827</v>
      </c>
      <c r="I66" s="11">
        <f>SUM(D66:G66)</f>
        <v>92273</v>
      </c>
    </row>
    <row r="67" spans="1:9" x14ac:dyDescent="0.35">
      <c r="C67" s="11"/>
      <c r="D67" s="11"/>
      <c r="E67" s="11"/>
      <c r="F67" s="11"/>
      <c r="G67" s="11"/>
      <c r="H67" s="11"/>
      <c r="I67" s="11"/>
    </row>
    <row r="68" spans="1:9" x14ac:dyDescent="0.3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1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zoomScaleNormal="100" workbookViewId="0">
      <selection activeCell="H5" sqref="H5"/>
    </sheetView>
  </sheetViews>
  <sheetFormatPr defaultColWidth="12.19921875" defaultRowHeight="13.15" x14ac:dyDescent="0.35"/>
  <cols>
    <col min="1" max="1" width="9.796875" customWidth="1"/>
    <col min="2" max="2" width="6.796875" bestFit="1" customWidth="1"/>
    <col min="3" max="3" width="11.53125" style="7" customWidth="1"/>
    <col min="4" max="5" width="12.19921875" style="7" customWidth="1"/>
    <col min="6" max="6" width="13.73046875" style="7" customWidth="1"/>
    <col min="7" max="8" width="14.19921875" style="7" customWidth="1"/>
    <col min="9" max="9" width="12.19921875" style="7" customWidth="1"/>
  </cols>
  <sheetData>
    <row r="1" spans="1:9" ht="38.25" x14ac:dyDescent="0.35">
      <c r="A1" s="1"/>
      <c r="B1" s="1"/>
      <c r="C1" s="2" t="s">
        <v>9</v>
      </c>
      <c r="D1" s="3" t="s">
        <v>10</v>
      </c>
      <c r="E1" s="4" t="s">
        <v>11</v>
      </c>
      <c r="F1" s="3" t="s">
        <v>71</v>
      </c>
      <c r="G1" s="3" t="s">
        <v>13</v>
      </c>
      <c r="H1" s="3" t="s">
        <v>72</v>
      </c>
      <c r="I1" s="4" t="s">
        <v>14</v>
      </c>
    </row>
    <row r="2" spans="1:9" x14ac:dyDescent="0.35">
      <c r="A2" s="5" t="s">
        <v>15</v>
      </c>
      <c r="B2" s="6" t="s">
        <v>16</v>
      </c>
      <c r="C2" s="13">
        <v>1281.9000000000001</v>
      </c>
      <c r="D2" s="13">
        <v>33444</v>
      </c>
      <c r="E2" s="14">
        <f>ROUND((C2/72.5*145)*17.5%,0)</f>
        <v>449</v>
      </c>
      <c r="F2" s="14">
        <f>ROUND(D2*12.75%,0)</f>
        <v>4264</v>
      </c>
      <c r="G2" s="14"/>
      <c r="H2" s="14">
        <f>ROUND((D2+G2)*2.1%,0)</f>
        <v>702</v>
      </c>
      <c r="I2" s="14">
        <f>SUM(D2:F2)</f>
        <v>38157</v>
      </c>
    </row>
    <row r="3" spans="1:9" x14ac:dyDescent="0.35">
      <c r="A3" s="8"/>
      <c r="B3" s="6" t="s">
        <v>17</v>
      </c>
      <c r="C3" s="13">
        <v>1352.3</v>
      </c>
      <c r="D3" s="13">
        <v>35281</v>
      </c>
      <c r="E3" s="14">
        <f>ROUND((C3/72.5*145)*17.5%,0)</f>
        <v>473</v>
      </c>
      <c r="F3" s="14">
        <f t="shared" ref="F3:F61" si="0">ROUND(D3*12.75%,0)</f>
        <v>4498</v>
      </c>
      <c r="G3" s="14"/>
      <c r="H3" s="14">
        <f t="shared" ref="H3:H66" si="1">ROUND((D3+G3)*2.1%,0)</f>
        <v>741</v>
      </c>
      <c r="I3" s="14">
        <f>SUM(D3:F3)</f>
        <v>40252</v>
      </c>
    </row>
    <row r="4" spans="1:9" x14ac:dyDescent="0.35">
      <c r="A4" s="8"/>
      <c r="B4" s="6" t="s">
        <v>18</v>
      </c>
      <c r="C4" s="13">
        <v>1422.5</v>
      </c>
      <c r="D4" s="13">
        <v>37112</v>
      </c>
      <c r="E4" s="14">
        <f>ROUND((C4/72.5*145)*17.5%,0)</f>
        <v>498</v>
      </c>
      <c r="F4" s="14">
        <f t="shared" si="0"/>
        <v>4732</v>
      </c>
      <c r="G4" s="14"/>
      <c r="H4" s="14">
        <f t="shared" si="1"/>
        <v>779</v>
      </c>
      <c r="I4" s="14">
        <f>SUM(D4:F4)</f>
        <v>42342</v>
      </c>
    </row>
    <row r="5" spans="1:9" x14ac:dyDescent="0.35">
      <c r="A5" s="9"/>
      <c r="B5" s="6"/>
      <c r="C5" s="15"/>
      <c r="D5" s="15"/>
      <c r="E5" s="14"/>
      <c r="F5" s="14"/>
      <c r="G5" s="14"/>
      <c r="H5" s="14"/>
      <c r="I5" s="14"/>
    </row>
    <row r="6" spans="1:9" x14ac:dyDescent="0.35">
      <c r="A6" s="5" t="s">
        <v>19</v>
      </c>
      <c r="B6" s="6" t="s">
        <v>20</v>
      </c>
      <c r="C6" s="13">
        <v>1582.2</v>
      </c>
      <c r="D6" s="13">
        <v>41278</v>
      </c>
      <c r="E6" s="14">
        <f t="shared" ref="E6:E13" si="2">ROUND((C6/72.5*145)*17.5%,0)</f>
        <v>554</v>
      </c>
      <c r="F6" s="14">
        <f t="shared" si="0"/>
        <v>5263</v>
      </c>
      <c r="G6" s="14"/>
      <c r="H6" s="14">
        <f t="shared" si="1"/>
        <v>867</v>
      </c>
      <c r="I6" s="14">
        <f>SUM(D6:F6)</f>
        <v>47095</v>
      </c>
    </row>
    <row r="7" spans="1:9" x14ac:dyDescent="0.35">
      <c r="A7" s="8"/>
      <c r="B7" s="6" t="s">
        <v>21</v>
      </c>
      <c r="C7" s="13">
        <v>1618.7</v>
      </c>
      <c r="D7" s="13">
        <v>42231</v>
      </c>
      <c r="E7" s="14">
        <f t="shared" si="2"/>
        <v>567</v>
      </c>
      <c r="F7" s="14">
        <f t="shared" si="0"/>
        <v>5384</v>
      </c>
      <c r="G7" s="14"/>
      <c r="H7" s="14">
        <f t="shared" si="1"/>
        <v>887</v>
      </c>
      <c r="I7" s="14">
        <f t="shared" ref="I7:I13" si="3">SUM(D7:F7)</f>
        <v>48182</v>
      </c>
    </row>
    <row r="8" spans="1:9" x14ac:dyDescent="0.35">
      <c r="A8" s="8"/>
      <c r="B8" s="6" t="s">
        <v>22</v>
      </c>
      <c r="C8" s="13">
        <v>1656.3</v>
      </c>
      <c r="D8" s="13">
        <v>43212</v>
      </c>
      <c r="E8" s="14">
        <f t="shared" si="2"/>
        <v>580</v>
      </c>
      <c r="F8" s="14">
        <f t="shared" si="0"/>
        <v>5510</v>
      </c>
      <c r="G8" s="14"/>
      <c r="H8" s="14">
        <f t="shared" si="1"/>
        <v>907</v>
      </c>
      <c r="I8" s="14">
        <f t="shared" si="3"/>
        <v>49302</v>
      </c>
    </row>
    <row r="9" spans="1:9" x14ac:dyDescent="0.35">
      <c r="A9" s="8"/>
      <c r="B9" s="6" t="s">
        <v>23</v>
      </c>
      <c r="C9" s="13">
        <v>1694</v>
      </c>
      <c r="D9" s="13">
        <v>44195</v>
      </c>
      <c r="E9" s="14">
        <f t="shared" si="2"/>
        <v>593</v>
      </c>
      <c r="F9" s="14">
        <f t="shared" si="0"/>
        <v>5635</v>
      </c>
      <c r="G9" s="14"/>
      <c r="H9" s="14">
        <f t="shared" si="1"/>
        <v>928</v>
      </c>
      <c r="I9" s="14">
        <f t="shared" si="3"/>
        <v>50423</v>
      </c>
    </row>
    <row r="10" spans="1:9" x14ac:dyDescent="0.35">
      <c r="A10" s="8"/>
      <c r="B10" s="6" t="s">
        <v>24</v>
      </c>
      <c r="C10" s="13">
        <v>1732.8</v>
      </c>
      <c r="D10" s="13">
        <v>45208</v>
      </c>
      <c r="E10" s="14">
        <f t="shared" si="2"/>
        <v>606</v>
      </c>
      <c r="F10" s="14">
        <f t="shared" si="0"/>
        <v>5764</v>
      </c>
      <c r="G10" s="14"/>
      <c r="H10" s="14">
        <f t="shared" si="1"/>
        <v>949</v>
      </c>
      <c r="I10" s="14">
        <f t="shared" si="3"/>
        <v>51578</v>
      </c>
    </row>
    <row r="11" spans="1:9" x14ac:dyDescent="0.35">
      <c r="A11" s="8"/>
      <c r="B11" s="6" t="s">
        <v>25</v>
      </c>
      <c r="C11" s="13">
        <v>1773.5</v>
      </c>
      <c r="D11" s="13">
        <v>46269</v>
      </c>
      <c r="E11" s="14">
        <f t="shared" si="2"/>
        <v>621</v>
      </c>
      <c r="F11" s="14">
        <f t="shared" si="0"/>
        <v>5899</v>
      </c>
      <c r="G11" s="14"/>
      <c r="H11" s="14">
        <f t="shared" si="1"/>
        <v>972</v>
      </c>
      <c r="I11" s="14">
        <f t="shared" si="3"/>
        <v>52789</v>
      </c>
    </row>
    <row r="12" spans="1:9" x14ac:dyDescent="0.35">
      <c r="A12" s="8"/>
      <c r="B12" s="6" t="s">
        <v>26</v>
      </c>
      <c r="C12" s="13">
        <v>1819.2</v>
      </c>
      <c r="D12" s="13">
        <v>47462</v>
      </c>
      <c r="E12" s="14">
        <f t="shared" si="2"/>
        <v>637</v>
      </c>
      <c r="F12" s="14">
        <f t="shared" si="0"/>
        <v>6051</v>
      </c>
      <c r="G12" s="14"/>
      <c r="H12" s="14">
        <f t="shared" si="1"/>
        <v>997</v>
      </c>
      <c r="I12" s="14">
        <f t="shared" si="3"/>
        <v>54150</v>
      </c>
    </row>
    <row r="13" spans="1:9" x14ac:dyDescent="0.35">
      <c r="A13" s="8"/>
      <c r="B13" s="6" t="s">
        <v>27</v>
      </c>
      <c r="C13" s="13">
        <v>1869.7</v>
      </c>
      <c r="D13" s="13">
        <v>48779</v>
      </c>
      <c r="E13" s="14">
        <f t="shared" si="2"/>
        <v>654</v>
      </c>
      <c r="F13" s="14">
        <f t="shared" si="0"/>
        <v>6219</v>
      </c>
      <c r="G13" s="14"/>
      <c r="H13" s="14">
        <f t="shared" si="1"/>
        <v>1024</v>
      </c>
      <c r="I13" s="14">
        <f t="shared" si="3"/>
        <v>55652</v>
      </c>
    </row>
    <row r="14" spans="1:9" x14ac:dyDescent="0.35">
      <c r="A14" s="9"/>
      <c r="B14" s="6"/>
      <c r="C14" s="15"/>
      <c r="D14" s="15"/>
      <c r="E14" s="14"/>
      <c r="F14" s="14"/>
      <c r="G14" s="14"/>
      <c r="H14" s="14"/>
      <c r="I14" s="14"/>
    </row>
    <row r="15" spans="1:9" x14ac:dyDescent="0.35">
      <c r="A15" s="5" t="s">
        <v>28</v>
      </c>
      <c r="B15" s="6" t="s">
        <v>29</v>
      </c>
      <c r="C15" s="13">
        <v>1998.2</v>
      </c>
      <c r="D15" s="13">
        <v>52132</v>
      </c>
      <c r="E15" s="14">
        <f>ROUND((C15/72.5*145)*17.5%,0)</f>
        <v>699</v>
      </c>
      <c r="F15" s="14">
        <f t="shared" si="0"/>
        <v>6647</v>
      </c>
      <c r="G15" s="14"/>
      <c r="H15" s="14">
        <f t="shared" si="1"/>
        <v>1095</v>
      </c>
      <c r="I15" s="14">
        <f>SUM(D15:F15)</f>
        <v>59478</v>
      </c>
    </row>
    <row r="16" spans="1:9" x14ac:dyDescent="0.35">
      <c r="A16" s="8"/>
      <c r="B16" s="6" t="s">
        <v>30</v>
      </c>
      <c r="C16" s="13">
        <v>2075.1999999999998</v>
      </c>
      <c r="D16" s="13">
        <v>54140</v>
      </c>
      <c r="E16" s="14">
        <f>ROUND((C16/72.5*145)*17.5%,0)</f>
        <v>726</v>
      </c>
      <c r="F16" s="14">
        <f t="shared" si="0"/>
        <v>6903</v>
      </c>
      <c r="G16" s="14"/>
      <c r="H16" s="14">
        <f t="shared" si="1"/>
        <v>1137</v>
      </c>
      <c r="I16" s="14">
        <f>SUM(D16:F16)</f>
        <v>61769</v>
      </c>
    </row>
    <row r="17" spans="1:9" x14ac:dyDescent="0.35">
      <c r="A17" s="8"/>
      <c r="B17" s="6" t="s">
        <v>31</v>
      </c>
      <c r="C17" s="13">
        <v>2152.1</v>
      </c>
      <c r="D17" s="13">
        <v>56147</v>
      </c>
      <c r="E17" s="14">
        <f>ROUND((C17/72.5*145)*17.5%,0)</f>
        <v>753</v>
      </c>
      <c r="F17" s="14">
        <f t="shared" si="0"/>
        <v>7159</v>
      </c>
      <c r="G17" s="14"/>
      <c r="H17" s="14">
        <f t="shared" si="1"/>
        <v>1179</v>
      </c>
      <c r="I17" s="14">
        <f>SUM(D17:F17)</f>
        <v>64059</v>
      </c>
    </row>
    <row r="18" spans="1:9" x14ac:dyDescent="0.35">
      <c r="A18" s="8"/>
      <c r="B18" s="6" t="s">
        <v>32</v>
      </c>
      <c r="C18" s="13">
        <v>2228.1999999999998</v>
      </c>
      <c r="D18" s="13">
        <v>58132</v>
      </c>
      <c r="E18" s="14">
        <f>ROUND((C18/72.5*145)*17.5%,0)</f>
        <v>780</v>
      </c>
      <c r="F18" s="14">
        <f t="shared" si="0"/>
        <v>7412</v>
      </c>
      <c r="G18" s="14"/>
      <c r="H18" s="14">
        <f t="shared" si="1"/>
        <v>1221</v>
      </c>
      <c r="I18" s="14">
        <f>SUM(D18:F18)</f>
        <v>66324</v>
      </c>
    </row>
    <row r="19" spans="1:9" x14ac:dyDescent="0.35">
      <c r="A19" s="9"/>
      <c r="B19" s="6"/>
      <c r="C19" s="15"/>
      <c r="D19" s="15"/>
      <c r="E19" s="14"/>
      <c r="F19" s="14"/>
      <c r="G19" s="14"/>
      <c r="H19" s="14"/>
      <c r="I19" s="14"/>
    </row>
    <row r="20" spans="1:9" x14ac:dyDescent="0.35">
      <c r="A20" s="5" t="s">
        <v>33</v>
      </c>
      <c r="B20" s="6" t="s">
        <v>34</v>
      </c>
      <c r="C20" s="13">
        <v>2362.6999999999998</v>
      </c>
      <c r="D20" s="13">
        <v>61641</v>
      </c>
      <c r="E20" s="14">
        <f>ROUND((C20/72.5*145)*17.5%,0)</f>
        <v>827</v>
      </c>
      <c r="F20" s="14">
        <f t="shared" si="0"/>
        <v>7859</v>
      </c>
      <c r="G20" s="14"/>
      <c r="H20" s="14">
        <f t="shared" si="1"/>
        <v>1294</v>
      </c>
      <c r="I20" s="14">
        <f>SUM(D20:F20)</f>
        <v>70327</v>
      </c>
    </row>
    <row r="21" spans="1:9" x14ac:dyDescent="0.35">
      <c r="A21" s="8"/>
      <c r="B21" s="6" t="s">
        <v>35</v>
      </c>
      <c r="C21" s="13">
        <v>2440.9</v>
      </c>
      <c r="D21" s="13">
        <v>63681</v>
      </c>
      <c r="E21" s="14">
        <f>ROUND((C21/72.5*145)*17.5%,0)</f>
        <v>854</v>
      </c>
      <c r="F21" s="14">
        <f t="shared" si="0"/>
        <v>8119</v>
      </c>
      <c r="G21" s="14"/>
      <c r="H21" s="14">
        <f t="shared" si="1"/>
        <v>1337</v>
      </c>
      <c r="I21" s="14">
        <f>SUM(D21:F21)</f>
        <v>72654</v>
      </c>
    </row>
    <row r="22" spans="1:9" x14ac:dyDescent="0.35">
      <c r="A22" s="8"/>
      <c r="B22" s="6" t="s">
        <v>36</v>
      </c>
      <c r="C22" s="13">
        <v>2519.3000000000002</v>
      </c>
      <c r="D22" s="13">
        <v>65727</v>
      </c>
      <c r="E22" s="14">
        <f>ROUND((C22/72.5*145)*17.5%,0)</f>
        <v>882</v>
      </c>
      <c r="F22" s="14">
        <f t="shared" si="0"/>
        <v>8380</v>
      </c>
      <c r="G22" s="14"/>
      <c r="H22" s="14">
        <f t="shared" si="1"/>
        <v>1380</v>
      </c>
      <c r="I22" s="14">
        <f>SUM(D22:F22)</f>
        <v>74989</v>
      </c>
    </row>
    <row r="23" spans="1:9" x14ac:dyDescent="0.35">
      <c r="A23" s="8"/>
      <c r="B23" s="6" t="s">
        <v>37</v>
      </c>
      <c r="C23" s="13">
        <v>2598</v>
      </c>
      <c r="D23" s="13">
        <v>67780</v>
      </c>
      <c r="E23" s="14">
        <f>ROUND((C23/72.5*145)*17.5%,0)</f>
        <v>909</v>
      </c>
      <c r="F23" s="14">
        <f t="shared" si="0"/>
        <v>8642</v>
      </c>
      <c r="G23" s="14"/>
      <c r="H23" s="14">
        <f t="shared" si="1"/>
        <v>1423</v>
      </c>
      <c r="I23" s="14">
        <f>SUM(D23:F23)</f>
        <v>77331</v>
      </c>
    </row>
    <row r="24" spans="1:9" x14ac:dyDescent="0.35">
      <c r="A24" s="9"/>
      <c r="B24" s="6"/>
      <c r="C24" s="15"/>
      <c r="D24" s="15"/>
      <c r="E24" s="14"/>
      <c r="F24" s="14"/>
      <c r="G24" s="14"/>
      <c r="H24" s="14"/>
      <c r="I24" s="14"/>
    </row>
    <row r="25" spans="1:9" x14ac:dyDescent="0.35">
      <c r="A25" s="5" t="s">
        <v>38</v>
      </c>
      <c r="B25" s="6" t="s">
        <v>39</v>
      </c>
      <c r="C25" s="13">
        <v>2738.1</v>
      </c>
      <c r="D25" s="13">
        <v>71435</v>
      </c>
      <c r="E25" s="14">
        <f>ROUND((C25/72.5*145)*17.5%,0)</f>
        <v>958</v>
      </c>
      <c r="F25" s="14">
        <f t="shared" si="0"/>
        <v>9108</v>
      </c>
      <c r="G25" s="14"/>
      <c r="H25" s="14">
        <f t="shared" si="1"/>
        <v>1500</v>
      </c>
      <c r="I25" s="14">
        <f>SUM(D25:F25)</f>
        <v>81501</v>
      </c>
    </row>
    <row r="26" spans="1:9" x14ac:dyDescent="0.35">
      <c r="A26" s="8"/>
      <c r="B26" s="6" t="s">
        <v>40</v>
      </c>
      <c r="C26" s="13">
        <v>2817.6</v>
      </c>
      <c r="D26" s="13">
        <v>73509</v>
      </c>
      <c r="E26" s="14">
        <f>ROUND((C26/72.5*145)*17.5%,0)</f>
        <v>986</v>
      </c>
      <c r="F26" s="14">
        <f t="shared" si="0"/>
        <v>9372</v>
      </c>
      <c r="G26" s="14"/>
      <c r="H26" s="14">
        <f t="shared" si="1"/>
        <v>1544</v>
      </c>
      <c r="I26" s="14">
        <f>SUM(D26:F26)</f>
        <v>83867</v>
      </c>
    </row>
    <row r="27" spans="1:9" x14ac:dyDescent="0.35">
      <c r="A27" s="8"/>
      <c r="B27" s="6" t="s">
        <v>41</v>
      </c>
      <c r="C27" s="13">
        <v>2896.7</v>
      </c>
      <c r="D27" s="13">
        <v>75573</v>
      </c>
      <c r="E27" s="14">
        <f>ROUND((C27/72.5*145)*17.5%,0)</f>
        <v>1014</v>
      </c>
      <c r="F27" s="14">
        <f t="shared" si="0"/>
        <v>9636</v>
      </c>
      <c r="G27" s="14"/>
      <c r="H27" s="14">
        <f t="shared" si="1"/>
        <v>1587</v>
      </c>
      <c r="I27" s="14">
        <f>SUM(D27:F27)</f>
        <v>86223</v>
      </c>
    </row>
    <row r="28" spans="1:9" x14ac:dyDescent="0.35">
      <c r="A28" s="8"/>
      <c r="B28" s="6" t="s">
        <v>42</v>
      </c>
      <c r="C28" s="13">
        <v>2976.1</v>
      </c>
      <c r="D28" s="13">
        <v>77644</v>
      </c>
      <c r="E28" s="14">
        <f>ROUND((C28/72.5*145)*17.5%,0)</f>
        <v>1042</v>
      </c>
      <c r="F28" s="14">
        <f t="shared" si="0"/>
        <v>9900</v>
      </c>
      <c r="G28" s="14"/>
      <c r="H28" s="14">
        <f t="shared" si="1"/>
        <v>1631</v>
      </c>
      <c r="I28" s="14">
        <f>SUM(D28:F28)</f>
        <v>88586</v>
      </c>
    </row>
    <row r="29" spans="1:9" x14ac:dyDescent="0.35">
      <c r="A29" s="9"/>
      <c r="B29" s="6"/>
      <c r="C29" s="15"/>
      <c r="D29" s="15"/>
      <c r="E29" s="14"/>
      <c r="F29" s="14"/>
      <c r="G29" s="14"/>
      <c r="H29" s="14"/>
      <c r="I29" s="14"/>
    </row>
    <row r="30" spans="1:9" x14ac:dyDescent="0.35">
      <c r="A30" s="5" t="s">
        <v>43</v>
      </c>
      <c r="B30" s="6" t="s">
        <v>44</v>
      </c>
      <c r="C30" s="13">
        <v>3141.6</v>
      </c>
      <c r="D30" s="13">
        <v>81962</v>
      </c>
      <c r="E30" s="14">
        <f>ROUND((C30/72.5*145)*17.5%,0)</f>
        <v>1100</v>
      </c>
      <c r="F30" s="14">
        <f t="shared" si="0"/>
        <v>10450</v>
      </c>
      <c r="G30" s="14"/>
      <c r="H30" s="14">
        <f t="shared" si="1"/>
        <v>1721</v>
      </c>
      <c r="I30" s="14">
        <f>SUM(D30:F30)</f>
        <v>93512</v>
      </c>
    </row>
    <row r="31" spans="1:9" x14ac:dyDescent="0.35">
      <c r="A31" s="8"/>
      <c r="B31" s="6" t="s">
        <v>45</v>
      </c>
      <c r="C31" s="13">
        <v>3215</v>
      </c>
      <c r="D31" s="13">
        <v>83877</v>
      </c>
      <c r="E31" s="14">
        <f>ROUND((C31/72.5*145)*17.5%,0)</f>
        <v>1125</v>
      </c>
      <c r="F31" s="14">
        <f t="shared" si="0"/>
        <v>10694</v>
      </c>
      <c r="G31" s="14"/>
      <c r="H31" s="14">
        <f t="shared" si="1"/>
        <v>1761</v>
      </c>
      <c r="I31" s="14">
        <f>SUM(D31:F31)</f>
        <v>95696</v>
      </c>
    </row>
    <row r="32" spans="1:9" x14ac:dyDescent="0.35">
      <c r="A32" s="8"/>
      <c r="B32" s="6" t="s">
        <v>46</v>
      </c>
      <c r="C32" s="13">
        <v>3288.3</v>
      </c>
      <c r="D32" s="13">
        <v>85789</v>
      </c>
      <c r="E32" s="14">
        <f>ROUND((C32/72.5*145)*17.5%,0)</f>
        <v>1151</v>
      </c>
      <c r="F32" s="14">
        <f t="shared" si="0"/>
        <v>10938</v>
      </c>
      <c r="G32" s="14"/>
      <c r="H32" s="14">
        <f t="shared" si="1"/>
        <v>1802</v>
      </c>
      <c r="I32" s="14">
        <f>SUM(D32:F32)</f>
        <v>97878</v>
      </c>
    </row>
    <row r="33" spans="1:9" x14ac:dyDescent="0.35">
      <c r="A33" s="8"/>
      <c r="B33" s="6" t="s">
        <v>47</v>
      </c>
      <c r="C33" s="13">
        <v>3361.2</v>
      </c>
      <c r="D33" s="13">
        <v>87691</v>
      </c>
      <c r="E33" s="14">
        <f>ROUND((C33/72.5*145)*17.5%,0)</f>
        <v>1176</v>
      </c>
      <c r="F33" s="14">
        <f t="shared" si="0"/>
        <v>11181</v>
      </c>
      <c r="G33" s="14"/>
      <c r="H33" s="14">
        <f t="shared" si="1"/>
        <v>1842</v>
      </c>
      <c r="I33" s="14">
        <f>SUM(D33:F33)</f>
        <v>100048</v>
      </c>
    </row>
    <row r="34" spans="1:9" x14ac:dyDescent="0.35">
      <c r="A34" s="9"/>
      <c r="B34" s="6"/>
      <c r="C34" s="15"/>
      <c r="D34" s="15"/>
      <c r="E34" s="14"/>
      <c r="F34" s="14"/>
      <c r="G34" s="14"/>
      <c r="H34" s="14"/>
      <c r="I34" s="14"/>
    </row>
    <row r="35" spans="1:9" x14ac:dyDescent="0.35">
      <c r="A35" s="5" t="s">
        <v>48</v>
      </c>
      <c r="B35" s="6" t="s">
        <v>49</v>
      </c>
      <c r="C35" s="13">
        <v>3515.3</v>
      </c>
      <c r="D35" s="13">
        <v>91712</v>
      </c>
      <c r="E35" s="14">
        <f>ROUND((C35/72.5*145)*17.5%,0)</f>
        <v>1230</v>
      </c>
      <c r="F35" s="14">
        <f t="shared" si="0"/>
        <v>11693</v>
      </c>
      <c r="G35" s="14"/>
      <c r="H35" s="14">
        <f t="shared" si="1"/>
        <v>1926</v>
      </c>
      <c r="I35" s="14">
        <f>SUM(D35:F35)</f>
        <v>104635</v>
      </c>
    </row>
    <row r="36" spans="1:9" x14ac:dyDescent="0.35">
      <c r="A36" s="8"/>
      <c r="B36" s="6" t="s">
        <v>50</v>
      </c>
      <c r="C36" s="13">
        <v>3600.1</v>
      </c>
      <c r="D36" s="13">
        <v>93924</v>
      </c>
      <c r="E36" s="14">
        <f>ROUND((C36/72.5*145)*17.5%,0)</f>
        <v>1260</v>
      </c>
      <c r="F36" s="14">
        <f t="shared" si="0"/>
        <v>11975</v>
      </c>
      <c r="G36" s="14"/>
      <c r="H36" s="14">
        <f t="shared" si="1"/>
        <v>1972</v>
      </c>
      <c r="I36" s="14">
        <f>SUM(D36:F36)</f>
        <v>107159</v>
      </c>
    </row>
    <row r="37" spans="1:9" x14ac:dyDescent="0.35">
      <c r="A37" s="8"/>
      <c r="B37" s="6" t="s">
        <v>51</v>
      </c>
      <c r="C37" s="13">
        <v>3684.9</v>
      </c>
      <c r="D37" s="13">
        <v>96136</v>
      </c>
      <c r="E37" s="14">
        <f>ROUND((C37/72.5*145)*17.5%,0)</f>
        <v>1290</v>
      </c>
      <c r="F37" s="14">
        <f t="shared" si="0"/>
        <v>12257</v>
      </c>
      <c r="G37" s="14"/>
      <c r="H37" s="14">
        <f t="shared" si="1"/>
        <v>2019</v>
      </c>
      <c r="I37" s="14">
        <f>SUM(D37:F37)</f>
        <v>109683</v>
      </c>
    </row>
    <row r="38" spans="1:9" x14ac:dyDescent="0.35">
      <c r="A38" s="8"/>
      <c r="B38" s="6" t="s">
        <v>52</v>
      </c>
      <c r="C38" s="13">
        <v>3769.4</v>
      </c>
      <c r="D38" s="13">
        <v>98341</v>
      </c>
      <c r="E38" s="14">
        <f>ROUND((C38/72.5*145)*17.5%,0)</f>
        <v>1319</v>
      </c>
      <c r="F38" s="14">
        <f t="shared" si="0"/>
        <v>12538</v>
      </c>
      <c r="G38" s="14"/>
      <c r="H38" s="14">
        <f t="shared" si="1"/>
        <v>2065</v>
      </c>
      <c r="I38" s="14">
        <f>SUM(D38:F38)</f>
        <v>112198</v>
      </c>
    </row>
    <row r="39" spans="1:9" x14ac:dyDescent="0.35">
      <c r="A39" s="9"/>
      <c r="B39" s="6"/>
      <c r="C39" s="15"/>
      <c r="D39" s="15"/>
      <c r="E39" s="14"/>
      <c r="F39" s="14"/>
      <c r="G39" s="14"/>
      <c r="H39" s="14"/>
      <c r="I39" s="14"/>
    </row>
    <row r="40" spans="1:9" x14ac:dyDescent="0.35">
      <c r="A40" s="5" t="s">
        <v>53</v>
      </c>
      <c r="B40" s="6" t="s">
        <v>54</v>
      </c>
      <c r="C40" s="13">
        <v>3894.7</v>
      </c>
      <c r="D40" s="13">
        <v>101610</v>
      </c>
      <c r="E40" s="14">
        <f>ROUND((C40/72.5*145)*17.5%,0)</f>
        <v>1363</v>
      </c>
      <c r="F40" s="14">
        <f t="shared" si="0"/>
        <v>12955</v>
      </c>
      <c r="G40" s="14"/>
      <c r="H40" s="14">
        <f t="shared" si="1"/>
        <v>2134</v>
      </c>
      <c r="I40" s="14">
        <f>SUM(D40:F40)</f>
        <v>115928</v>
      </c>
    </row>
    <row r="41" spans="1:9" x14ac:dyDescent="0.35">
      <c r="A41" s="8"/>
      <c r="B41" s="6" t="s">
        <v>55</v>
      </c>
      <c r="C41" s="13">
        <v>3970</v>
      </c>
      <c r="D41" s="13">
        <v>103574</v>
      </c>
      <c r="E41" s="14">
        <f>ROUND((C41/72.5*145)*17.5%,0)</f>
        <v>1390</v>
      </c>
      <c r="F41" s="14">
        <f t="shared" si="0"/>
        <v>13206</v>
      </c>
      <c r="G41" s="14"/>
      <c r="H41" s="14">
        <f t="shared" si="1"/>
        <v>2175</v>
      </c>
      <c r="I41" s="14">
        <f>SUM(D41:F41)</f>
        <v>118170</v>
      </c>
    </row>
    <row r="42" spans="1:9" x14ac:dyDescent="0.35">
      <c r="A42" s="9"/>
      <c r="B42" s="6" t="s">
        <v>56</v>
      </c>
      <c r="C42" s="13">
        <v>4044.2</v>
      </c>
      <c r="D42" s="13">
        <v>105510</v>
      </c>
      <c r="E42" s="14">
        <f>ROUND((C42/72.5*145)*17.5%,0)</f>
        <v>1415</v>
      </c>
      <c r="F42" s="14">
        <f t="shared" si="0"/>
        <v>13453</v>
      </c>
      <c r="G42" s="14"/>
      <c r="H42" s="14">
        <f t="shared" si="1"/>
        <v>2216</v>
      </c>
      <c r="I42" s="14">
        <f>SUM(D42:F42)</f>
        <v>120378</v>
      </c>
    </row>
    <row r="43" spans="1:9" x14ac:dyDescent="0.35">
      <c r="A43" s="9"/>
      <c r="B43" s="6" t="s">
        <v>57</v>
      </c>
      <c r="C43" s="13">
        <v>4119.2</v>
      </c>
      <c r="D43" s="13">
        <v>107467</v>
      </c>
      <c r="E43" s="14">
        <f>ROUND((C43/72.5*145)*17.5%,0)</f>
        <v>1442</v>
      </c>
      <c r="F43" s="14">
        <f t="shared" si="0"/>
        <v>13702</v>
      </c>
      <c r="G43" s="14"/>
      <c r="H43" s="14">
        <f t="shared" si="1"/>
        <v>2257</v>
      </c>
      <c r="I43" s="14">
        <f>SUM(D43:F43)</f>
        <v>122611</v>
      </c>
    </row>
    <row r="44" spans="1:9" x14ac:dyDescent="0.35">
      <c r="A44" s="9"/>
      <c r="B44" s="6"/>
      <c r="C44" s="15"/>
      <c r="D44" s="15"/>
      <c r="E44" s="14"/>
      <c r="F44" s="14"/>
      <c r="G44" s="14"/>
      <c r="H44" s="14"/>
      <c r="I44" s="14"/>
    </row>
    <row r="45" spans="1:9" x14ac:dyDescent="0.35">
      <c r="A45" s="5" t="s">
        <v>58</v>
      </c>
      <c r="B45" s="6" t="s">
        <v>59</v>
      </c>
      <c r="C45" s="13">
        <v>4403.7</v>
      </c>
      <c r="D45" s="13">
        <v>114889</v>
      </c>
      <c r="E45" s="14">
        <f>ROUND((C45/72.5*145)*17.5%,0)</f>
        <v>1541</v>
      </c>
      <c r="F45" s="14">
        <f t="shared" si="0"/>
        <v>14648</v>
      </c>
      <c r="G45" s="14"/>
      <c r="H45" s="14">
        <f t="shared" si="1"/>
        <v>2413</v>
      </c>
      <c r="I45" s="14">
        <f>SUM(D45:F45)</f>
        <v>131078</v>
      </c>
    </row>
    <row r="46" spans="1:9" x14ac:dyDescent="0.35">
      <c r="A46" s="8"/>
      <c r="B46" s="6"/>
      <c r="C46" s="13"/>
      <c r="D46" s="13"/>
      <c r="E46" s="14"/>
      <c r="F46" s="14"/>
      <c r="G46" s="14"/>
      <c r="H46" s="14"/>
      <c r="I46" s="14"/>
    </row>
    <row r="47" spans="1:9" x14ac:dyDescent="0.35">
      <c r="A47" s="5" t="s">
        <v>60</v>
      </c>
      <c r="B47" s="6" t="s">
        <v>1</v>
      </c>
      <c r="C47" s="13">
        <v>4617.3999999999996</v>
      </c>
      <c r="D47" s="13">
        <v>120465</v>
      </c>
      <c r="E47" s="14">
        <f>ROUND((C47/72.5*145)*17.5%,0)</f>
        <v>1616</v>
      </c>
      <c r="F47" s="14">
        <f t="shared" si="0"/>
        <v>15359</v>
      </c>
      <c r="G47" s="14"/>
      <c r="H47" s="14">
        <f t="shared" si="1"/>
        <v>2530</v>
      </c>
      <c r="I47" s="14">
        <f>SUM(D47:F47)</f>
        <v>137440</v>
      </c>
    </row>
    <row r="48" spans="1:9" x14ac:dyDescent="0.35">
      <c r="A48" s="8"/>
      <c r="B48" s="6"/>
      <c r="C48" s="13"/>
      <c r="D48" s="13"/>
      <c r="E48" s="14"/>
      <c r="F48" s="14"/>
      <c r="G48" s="14"/>
      <c r="H48" s="14"/>
      <c r="I48" s="14"/>
    </row>
    <row r="49" spans="1:9" x14ac:dyDescent="0.35">
      <c r="A49" s="5" t="s">
        <v>61</v>
      </c>
      <c r="B49" s="6" t="s">
        <v>62</v>
      </c>
      <c r="C49" s="13">
        <v>4831.2</v>
      </c>
      <c r="D49" s="13">
        <v>126044</v>
      </c>
      <c r="E49" s="14">
        <f>ROUND((C49/72.5*145)*17.5%,0)</f>
        <v>1691</v>
      </c>
      <c r="F49" s="14">
        <f t="shared" si="0"/>
        <v>16071</v>
      </c>
      <c r="G49" s="14"/>
      <c r="H49" s="14">
        <f t="shared" si="1"/>
        <v>2647</v>
      </c>
      <c r="I49" s="14">
        <f>SUM(D49:F49)</f>
        <v>143806</v>
      </c>
    </row>
    <row r="50" spans="1:9" x14ac:dyDescent="0.35">
      <c r="A50" s="8"/>
      <c r="B50" s="6"/>
      <c r="C50" s="13"/>
      <c r="D50" s="13"/>
      <c r="E50" s="14"/>
      <c r="F50" s="14"/>
      <c r="G50" s="14"/>
      <c r="H50" s="14"/>
      <c r="I50" s="14"/>
    </row>
    <row r="51" spans="1:9" x14ac:dyDescent="0.35">
      <c r="A51" s="5" t="s">
        <v>63</v>
      </c>
      <c r="B51" s="6" t="s">
        <v>2</v>
      </c>
      <c r="C51" s="13">
        <v>4844.7</v>
      </c>
      <c r="D51" s="13">
        <v>126394</v>
      </c>
      <c r="E51" s="14">
        <f>ROUND((C51/72.5*145)*17.5%,0)</f>
        <v>1696</v>
      </c>
      <c r="F51" s="14">
        <f t="shared" si="0"/>
        <v>16115</v>
      </c>
      <c r="G51" s="14">
        <v>25500</v>
      </c>
      <c r="H51" s="14">
        <f t="shared" si="1"/>
        <v>3190</v>
      </c>
      <c r="I51" s="14">
        <f>SUM(D51:G51)</f>
        <v>169705</v>
      </c>
    </row>
    <row r="52" spans="1:9" x14ac:dyDescent="0.35">
      <c r="A52" s="8"/>
      <c r="B52" s="6" t="s">
        <v>3</v>
      </c>
      <c r="C52" s="13">
        <v>5053.8</v>
      </c>
      <c r="D52" s="13">
        <v>131851</v>
      </c>
      <c r="E52" s="14">
        <f>ROUND((C52/72.5*145)*17.5%,0)</f>
        <v>1769</v>
      </c>
      <c r="F52" s="14">
        <f t="shared" si="0"/>
        <v>16811</v>
      </c>
      <c r="G52" s="14">
        <v>25500</v>
      </c>
      <c r="H52" s="14">
        <f t="shared" si="1"/>
        <v>3304</v>
      </c>
      <c r="I52" s="14">
        <f>SUM(D52:G52)</f>
        <v>175931</v>
      </c>
    </row>
    <row r="53" spans="1:9" x14ac:dyDescent="0.35">
      <c r="A53" s="8"/>
      <c r="B53" s="6" t="s">
        <v>6</v>
      </c>
      <c r="C53" s="13">
        <v>5263</v>
      </c>
      <c r="D53" s="13">
        <v>137307</v>
      </c>
      <c r="E53" s="14">
        <f>ROUND((C53/72.5*145)*17.5%,0)</f>
        <v>1842</v>
      </c>
      <c r="F53" s="14">
        <f t="shared" si="0"/>
        <v>17507</v>
      </c>
      <c r="G53" s="14">
        <v>25500</v>
      </c>
      <c r="H53" s="14">
        <f t="shared" si="1"/>
        <v>3419</v>
      </c>
      <c r="I53" s="14">
        <f>SUM(D53:G53)</f>
        <v>182156</v>
      </c>
    </row>
    <row r="54" spans="1:9" x14ac:dyDescent="0.35">
      <c r="A54" s="8"/>
      <c r="B54" s="6" t="s">
        <v>8</v>
      </c>
      <c r="C54" s="13">
        <v>5506.9</v>
      </c>
      <c r="D54" s="13">
        <v>143670</v>
      </c>
      <c r="E54" s="14">
        <f>ROUND((C54/72.5*145)*17.5%,0)</f>
        <v>1927</v>
      </c>
      <c r="F54" s="14">
        <f t="shared" si="0"/>
        <v>18318</v>
      </c>
      <c r="G54" s="14">
        <v>25500</v>
      </c>
      <c r="H54" s="14">
        <f t="shared" si="1"/>
        <v>3553</v>
      </c>
      <c r="I54" s="14">
        <f>SUM(D54:G54)</f>
        <v>189415</v>
      </c>
    </row>
    <row r="55" spans="1:9" x14ac:dyDescent="0.35">
      <c r="A55" s="8"/>
      <c r="B55" s="6" t="s">
        <v>4</v>
      </c>
      <c r="C55" s="13">
        <v>5750.9</v>
      </c>
      <c r="D55" s="13">
        <v>150036</v>
      </c>
      <c r="E55" s="14">
        <f>ROUND((C55/72.5*145)*17.5%,0)</f>
        <v>2013</v>
      </c>
      <c r="F55" s="14">
        <f t="shared" si="0"/>
        <v>19130</v>
      </c>
      <c r="G55" s="14">
        <v>25500</v>
      </c>
      <c r="H55" s="14">
        <f t="shared" si="1"/>
        <v>3686</v>
      </c>
      <c r="I55" s="14">
        <f>SUM(D55:G55)</f>
        <v>196679</v>
      </c>
    </row>
    <row r="56" spans="1:9" x14ac:dyDescent="0.35">
      <c r="A56" s="8"/>
      <c r="B56" s="6"/>
      <c r="C56" s="13"/>
      <c r="D56" s="13"/>
      <c r="E56" s="14"/>
      <c r="F56" s="14"/>
      <c r="G56" s="14"/>
      <c r="H56" s="14"/>
      <c r="I56" s="14"/>
    </row>
    <row r="57" spans="1:9" x14ac:dyDescent="0.35">
      <c r="A57" s="5" t="s">
        <v>64</v>
      </c>
      <c r="B57" s="6" t="s">
        <v>5</v>
      </c>
      <c r="C57" s="13">
        <v>5962</v>
      </c>
      <c r="D57" s="13">
        <v>155544</v>
      </c>
      <c r="E57" s="14">
        <f>ROUND((C57/72.5*145)*17.5%,0)</f>
        <v>2087</v>
      </c>
      <c r="F57" s="14">
        <f t="shared" si="0"/>
        <v>19832</v>
      </c>
      <c r="G57" s="14">
        <v>27000</v>
      </c>
      <c r="H57" s="14">
        <f t="shared" si="1"/>
        <v>3833</v>
      </c>
      <c r="I57" s="14">
        <f>SUM(D57:G57)</f>
        <v>204463</v>
      </c>
    </row>
    <row r="58" spans="1:9" x14ac:dyDescent="0.35">
      <c r="A58" s="8"/>
      <c r="B58" s="6" t="s">
        <v>65</v>
      </c>
      <c r="C58" s="13">
        <v>6211.3</v>
      </c>
      <c r="D58" s="13">
        <v>162049</v>
      </c>
      <c r="E58" s="14">
        <f>ROUND((C58/72.5*145)*17.5%,0)</f>
        <v>2174</v>
      </c>
      <c r="F58" s="14">
        <f t="shared" si="0"/>
        <v>20661</v>
      </c>
      <c r="G58" s="14">
        <v>27000</v>
      </c>
      <c r="H58" s="14">
        <f t="shared" si="1"/>
        <v>3970</v>
      </c>
      <c r="I58" s="14">
        <f>SUM(D58:G58)</f>
        <v>211884</v>
      </c>
    </row>
    <row r="59" spans="1:9" x14ac:dyDescent="0.35">
      <c r="A59" s="8"/>
      <c r="B59" s="6" t="s">
        <v>66</v>
      </c>
      <c r="C59" s="13">
        <v>6460.5</v>
      </c>
      <c r="D59" s="13">
        <v>168551</v>
      </c>
      <c r="E59" s="14">
        <f>ROUND((C59/72.5*145)*17.5%,0)</f>
        <v>2261</v>
      </c>
      <c r="F59" s="14">
        <f t="shared" si="0"/>
        <v>21490</v>
      </c>
      <c r="G59" s="14">
        <v>27000</v>
      </c>
      <c r="H59" s="14">
        <f t="shared" si="1"/>
        <v>4107</v>
      </c>
      <c r="I59" s="14">
        <f>SUM(D59:G59)</f>
        <v>219302</v>
      </c>
    </row>
    <row r="60" spans="1:9" x14ac:dyDescent="0.35">
      <c r="A60" s="8"/>
      <c r="B60" s="6" t="s">
        <v>67</v>
      </c>
      <c r="C60" s="13">
        <v>6710</v>
      </c>
      <c r="D60" s="13">
        <v>175060</v>
      </c>
      <c r="E60" s="14">
        <f>ROUND((C60/72.5*145)*17.5%,0)</f>
        <v>2349</v>
      </c>
      <c r="F60" s="14">
        <f t="shared" si="0"/>
        <v>22320</v>
      </c>
      <c r="G60" s="14">
        <v>27000</v>
      </c>
      <c r="H60" s="14">
        <f t="shared" si="1"/>
        <v>4243</v>
      </c>
      <c r="I60" s="14">
        <f>SUM(D60:G60)</f>
        <v>226729</v>
      </c>
    </row>
    <row r="61" spans="1:9" x14ac:dyDescent="0.35">
      <c r="A61" s="8"/>
      <c r="B61" s="6" t="s">
        <v>68</v>
      </c>
      <c r="C61" s="13">
        <v>6937.9</v>
      </c>
      <c r="D61" s="13">
        <v>181005</v>
      </c>
      <c r="E61" s="14">
        <f>ROUND((C61/72.5*145)*17.5%,0)</f>
        <v>2428</v>
      </c>
      <c r="F61" s="14">
        <f t="shared" si="0"/>
        <v>23078</v>
      </c>
      <c r="G61" s="14">
        <v>27000</v>
      </c>
      <c r="H61" s="14">
        <f t="shared" si="1"/>
        <v>4368</v>
      </c>
      <c r="I61" s="14">
        <f>SUM(D61:G61)</f>
        <v>233511</v>
      </c>
    </row>
    <row r="62" spans="1:9" x14ac:dyDescent="0.35">
      <c r="C62" s="14"/>
      <c r="D62" s="14"/>
      <c r="E62" s="14"/>
      <c r="F62" s="14"/>
      <c r="G62" s="14"/>
      <c r="H62" s="14"/>
      <c r="I62" s="14"/>
    </row>
    <row r="63" spans="1:9" x14ac:dyDescent="0.3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4">
        <f t="shared" si="1"/>
        <v>1603</v>
      </c>
      <c r="I63" s="11">
        <f>SUM(D63:G63)</f>
        <v>81365</v>
      </c>
    </row>
    <row r="64" spans="1:9" ht="13.45" customHeight="1" x14ac:dyDescent="0.3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4">
        <f t="shared" si="1"/>
        <v>944</v>
      </c>
      <c r="I64" s="11">
        <f>SUM(D64:G64)</f>
        <v>49727</v>
      </c>
    </row>
    <row r="65" spans="1:9" x14ac:dyDescent="0.35">
      <c r="C65" s="11"/>
      <c r="D65" s="11"/>
      <c r="E65" s="11"/>
      <c r="F65" s="11"/>
      <c r="G65" s="11"/>
      <c r="H65" s="14"/>
      <c r="I65" s="11"/>
    </row>
    <row r="66" spans="1:9" x14ac:dyDescent="0.3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4">
        <f t="shared" si="1"/>
        <v>1827</v>
      </c>
      <c r="I66" s="11">
        <f>SUM(D66:G66)</f>
        <v>92273</v>
      </c>
    </row>
    <row r="67" spans="1:9" x14ac:dyDescent="0.35">
      <c r="C67" s="11"/>
      <c r="D67" s="11"/>
      <c r="E67" s="11"/>
      <c r="F67" s="11"/>
      <c r="G67" s="11"/>
      <c r="H67" s="14"/>
      <c r="I67" s="11"/>
    </row>
    <row r="68" spans="1:9" x14ac:dyDescent="0.3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4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773E02F10449967F4B9F0C30D897" ma:contentTypeVersion="9" ma:contentTypeDescription="Create a new document." ma:contentTypeScope="" ma:versionID="86e713bfa047e51e7eb0e777bd8b549e">
  <xsd:schema xmlns:xsd="http://www.w3.org/2001/XMLSchema" xmlns:xs="http://www.w3.org/2001/XMLSchema" xmlns:p="http://schemas.microsoft.com/office/2006/metadata/properties" xmlns:ns3="484823ff-536e-4217-b748-aa55d61b7b86" xmlns:ns4="210ec0a4-b3c6-4569-9166-bd26c8250478" targetNamespace="http://schemas.microsoft.com/office/2006/metadata/properties" ma:root="true" ma:fieldsID="3300427b5ccacc756116ee601021c8ac" ns3:_="" ns4:_="">
    <xsd:import namespace="484823ff-536e-4217-b748-aa55d61b7b86"/>
    <xsd:import namespace="210ec0a4-b3c6-4569-9166-bd26c82504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823ff-536e-4217-b748-aa55d61b7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c0a4-b3c6-4569-9166-bd26c82504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423EC-A736-4124-A971-13D5F033B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823ff-536e-4217-b748-aa55d61b7b86"/>
    <ds:schemaRef ds:uri="210ec0a4-b3c6-4569-9166-bd26c8250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36884-3741-470D-87B2-A01E85B9CED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84823ff-536e-4217-b748-aa55d61b7b86"/>
    <ds:schemaRef ds:uri="http://purl.org/dc/terms/"/>
    <ds:schemaRef ds:uri="http://schemas.openxmlformats.org/package/2006/metadata/core-properties"/>
    <ds:schemaRef ds:uri="210ec0a4-b3c6-4569-9166-bd26c825047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38A96A-5461-48C8-A0D9-9D7537DFE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Salaries_AC_G</vt:lpstr>
      <vt:lpstr>Salaries_AC_DB</vt:lpstr>
      <vt:lpstr>Sheet1!Print_Area</vt:lpstr>
    </vt:vector>
  </TitlesOfParts>
  <Company>Dept of the Premier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mitchellm</dc:creator>
  <cp:lastModifiedBy>Natalie Driscoll</cp:lastModifiedBy>
  <cp:lastPrinted>2020-12-04T00:31:37Z</cp:lastPrinted>
  <dcterms:created xsi:type="dcterms:W3CDTF">2013-08-08T00:39:14Z</dcterms:created>
  <dcterms:modified xsi:type="dcterms:W3CDTF">2024-08-21T00:24:22Z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0x01010088D1773E02F10449967F4B9F0C30D897</vt:lpwstr>
  </property>
</Properties>
</file>